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Ex1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Ex2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charts/chart1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18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4.xml" ContentType="application/vnd.openxmlformats-officedocument.themeOverride+xml"/>
  <Override PartName="/xl/charts/chart2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5.xml" ContentType="application/vnd.openxmlformats-officedocument.themeOverrid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7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8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Ex3.xml" ContentType="application/vnd.ms-office.chartex+xml"/>
  <Override PartName="/xl/charts/style30.xml" ContentType="application/vnd.ms-office.chartstyle+xml"/>
  <Override PartName="/xl/charts/colors30.xml" ContentType="application/vnd.ms-office.chartcolorstyle+xml"/>
  <Override PartName="/xl/charts/chart29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1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2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3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6.xml" ContentType="application/vnd.openxmlformats-officedocument.themeOverride+xml"/>
  <Override PartName="/xl/charts/chart34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7.xml" ContentType="application/vnd.openxmlformats-officedocument.themeOverrid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5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d.docs.live.net/80fd69f3535534e5/Dokumente/1 - Shared Folder/21 - New Long Form/Download Files/Excel Design Toolkit/"/>
    </mc:Choice>
  </mc:AlternateContent>
  <xr:revisionPtr revIDLastSave="12063" documentId="13_ncr:1_{E0B3C2C6-2027-D142-8D48-371D57150D74}" xr6:coauthVersionLast="47" xr6:coauthVersionMax="47" xr10:uidLastSave="{696F9B60-505F-48D1-9301-A284577523D4}"/>
  <bookViews>
    <workbookView xWindow="0" yWindow="500" windowWidth="23240" windowHeight="13160" xr2:uid="{00000000-000D-0000-FFFF-FFFF00000000}"/>
  </bookViews>
  <sheets>
    <sheet name="📌 Start" sheetId="14" r:id="rId1"/>
    <sheet name="📄 Sheet Templates ➤" sheetId="8" r:id="rId2"/>
    <sheet name="Minimalistic Sheet" sheetId="2" r:id="rId3"/>
    <sheet name="Simple Colored Sheet" sheetId="23" r:id="rId4"/>
    <sheet name="Detailed Colored Sheet" sheetId="24" r:id="rId5"/>
    <sheet name="🔢 KPI Cards" sheetId="9" r:id="rId6"/>
    <sheet name="📈 Chart Designs ➤" sheetId="31" r:id="rId7"/>
    <sheet name="Benchmark" sheetId="26" r:id="rId8"/>
    <sheet name="Forecast" sheetId="36" r:id="rId9"/>
    <sheet name="Drivers" sheetId="27" r:id="rId10"/>
    <sheet name="Comparison" sheetId="37" r:id="rId11"/>
    <sheet name="Performance" sheetId="34" r:id="rId12"/>
    <sheet name="Composition" sheetId="33" r:id="rId13"/>
    <sheet name="Progress" sheetId="35" r:id="rId14"/>
    <sheet name="📋 Report Layouts ➤" sheetId="17" r:id="rId15"/>
    <sheet name="Simple Tile Layouts" sheetId="32" r:id="rId16"/>
    <sheet name="Detailed Tile Layouts" sheetId="12" r:id="rId17"/>
    <sheet name="🧮 Table Designs ➤" sheetId="18" r:id="rId18"/>
    <sheet name="Table Styles" sheetId="7" r:id="rId19"/>
    <sheet name="Tabular Designs" sheetId="30" r:id="rId20"/>
    <sheet name="📌 Unicode Icons" sheetId="22" r:id="rId21"/>
    <sheet name="🎨 Color Palettes" sheetId="11" r:id="rId22"/>
  </sheets>
  <definedNames>
    <definedName name="_xlchart.v1.3" hidden="1">Drivers!$V$24:$V$26</definedName>
    <definedName name="_xlchart.v1.4" hidden="1">Drivers!$W$24:$W$26</definedName>
    <definedName name="_xlchart.v1.5" hidden="1">Composition!$P$24:$P$28</definedName>
    <definedName name="_xlchart.v1.6" hidden="1">Composition!$Q$23</definedName>
    <definedName name="_xlchart.v1.7" hidden="1">Composition!$Q$24:$Q$28</definedName>
    <definedName name="_xlchart.v2.0" hidden="1">Drivers!$B$24:$B$28</definedName>
    <definedName name="_xlchart.v2.1" hidden="1">Drivers!$C$23</definedName>
    <definedName name="_xlchart.v2.2" hidden="1">Drivers!$C$24:$C$28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5" i="26" l="1"/>
  <c r="AA26" i="26"/>
  <c r="AA27" i="26"/>
  <c r="AA28" i="26"/>
  <c r="AA29" i="26"/>
  <c r="AA30" i="26"/>
  <c r="AA31" i="26"/>
  <c r="AA32" i="26"/>
  <c r="AA33" i="26"/>
  <c r="AA34" i="26"/>
  <c r="AA35" i="26"/>
  <c r="AA24" i="26"/>
  <c r="Z25" i="26"/>
  <c r="Z26" i="26"/>
  <c r="Z27" i="26"/>
  <c r="Z28" i="26"/>
  <c r="Z29" i="26"/>
  <c r="Z30" i="26"/>
  <c r="Z31" i="26"/>
  <c r="Z32" i="26"/>
  <c r="Z33" i="26"/>
  <c r="Z34" i="26"/>
  <c r="Z35" i="26"/>
  <c r="Z24" i="26"/>
  <c r="Y25" i="26"/>
  <c r="Y26" i="26"/>
  <c r="Y27" i="26"/>
  <c r="Y28" i="26"/>
  <c r="Y29" i="26"/>
  <c r="Y30" i="26"/>
  <c r="Y31" i="26"/>
  <c r="Y32" i="26"/>
  <c r="Y33" i="26"/>
  <c r="Y34" i="26"/>
  <c r="Y35" i="26"/>
  <c r="Y24" i="26"/>
  <c r="N25" i="33"/>
  <c r="N26" i="33"/>
  <c r="N27" i="33"/>
  <c r="N24" i="33"/>
  <c r="X25" i="35"/>
  <c r="X26" i="35"/>
  <c r="X27" i="35"/>
  <c r="X28" i="35"/>
  <c r="X29" i="35"/>
  <c r="X30" i="35"/>
  <c r="X31" i="35"/>
  <c r="X32" i="35"/>
  <c r="X33" i="35"/>
  <c r="X34" i="35"/>
  <c r="X24" i="35"/>
  <c r="X36" i="35"/>
  <c r="X37" i="35"/>
  <c r="X38" i="35"/>
  <c r="X39" i="35"/>
  <c r="X40" i="35"/>
  <c r="X41" i="35"/>
  <c r="X42" i="35"/>
  <c r="X43" i="35"/>
  <c r="X44" i="35"/>
  <c r="X45" i="35"/>
  <c r="X46" i="35"/>
  <c r="X35" i="35"/>
  <c r="L25" i="35"/>
  <c r="L26" i="35"/>
  <c r="L27" i="35"/>
  <c r="L28" i="35"/>
  <c r="L24" i="35"/>
  <c r="D35" i="36"/>
  <c r="D34" i="36"/>
  <c r="D33" i="36"/>
  <c r="D32" i="36"/>
  <c r="D31" i="36"/>
  <c r="D30" i="36"/>
  <c r="C28" i="36"/>
  <c r="C27" i="36"/>
  <c r="C26" i="36"/>
  <c r="C25" i="36"/>
  <c r="C29" i="36"/>
  <c r="C24" i="36"/>
  <c r="R29" i="36"/>
  <c r="R28" i="36"/>
  <c r="R27" i="36"/>
  <c r="R26" i="36"/>
  <c r="R25" i="36"/>
  <c r="R24" i="36"/>
  <c r="Q35" i="36"/>
  <c r="Q34" i="36"/>
  <c r="Q33" i="36"/>
  <c r="Q32" i="36"/>
  <c r="Q31" i="36"/>
  <c r="Q30" i="36"/>
  <c r="Q25" i="36"/>
  <c r="Q26" i="36" s="1"/>
  <c r="Q27" i="36" s="1"/>
  <c r="Q28" i="36" s="1"/>
  <c r="Q29" i="36" s="1"/>
  <c r="R30" i="36" s="1"/>
  <c r="G25" i="35"/>
  <c r="Z35" i="34"/>
  <c r="Z34" i="34"/>
  <c r="Z33" i="34"/>
  <c r="Z32" i="34"/>
  <c r="Z31" i="34"/>
  <c r="Z30" i="34"/>
  <c r="Z29" i="34"/>
  <c r="Z28" i="34"/>
  <c r="Z27" i="34"/>
  <c r="Z26" i="34"/>
  <c r="Z25" i="34"/>
  <c r="Z24" i="34"/>
  <c r="J35" i="36"/>
  <c r="J34" i="36"/>
  <c r="J33" i="36"/>
  <c r="J32" i="36"/>
  <c r="J31" i="36"/>
  <c r="J30" i="36"/>
  <c r="M28" i="36"/>
  <c r="L28" i="36"/>
  <c r="K28" i="36"/>
  <c r="M27" i="36"/>
  <c r="L27" i="36"/>
  <c r="K27" i="36"/>
  <c r="M26" i="36"/>
  <c r="L26" i="36"/>
  <c r="K26" i="36"/>
  <c r="M25" i="36"/>
  <c r="L25" i="36"/>
  <c r="K25" i="36"/>
  <c r="J25" i="36"/>
  <c r="J26" i="36" s="1"/>
  <c r="J27" i="36" s="1"/>
  <c r="J28" i="36" s="1"/>
  <c r="J29" i="36" s="1"/>
  <c r="K29" i="36" s="1"/>
  <c r="M24" i="36"/>
  <c r="L24" i="36"/>
  <c r="K24" i="36"/>
  <c r="X35" i="36"/>
  <c r="X34" i="36"/>
  <c r="X33" i="36"/>
  <c r="X32" i="36"/>
  <c r="X31" i="36"/>
  <c r="X30" i="36"/>
  <c r="AA28" i="36"/>
  <c r="Z28" i="36"/>
  <c r="Y28" i="36"/>
  <c r="AA27" i="36"/>
  <c r="Z27" i="36"/>
  <c r="Y27" i="36"/>
  <c r="AA26" i="36"/>
  <c r="Z26" i="36"/>
  <c r="Y26" i="36"/>
  <c r="AA25" i="36"/>
  <c r="Z25" i="36"/>
  <c r="Y25" i="36"/>
  <c r="X25" i="36"/>
  <c r="X26" i="36" s="1"/>
  <c r="X27" i="36" s="1"/>
  <c r="X28" i="36" s="1"/>
  <c r="X29" i="36" s="1"/>
  <c r="Y29" i="36" s="1"/>
  <c r="AA24" i="36"/>
  <c r="Z24" i="36"/>
  <c r="Y24" i="36"/>
  <c r="C25" i="35"/>
  <c r="AF31" i="27"/>
  <c r="AF32" i="27"/>
  <c r="AF30" i="27"/>
  <c r="AE33" i="27"/>
  <c r="AC32" i="27"/>
  <c r="AD32" i="27" s="1"/>
  <c r="AE32" i="27" s="1"/>
  <c r="AC31" i="27"/>
  <c r="AE31" i="27" s="1"/>
  <c r="AB33" i="27"/>
  <c r="AA30" i="27"/>
  <c r="AE30" i="27" s="1"/>
  <c r="N27" i="36" l="1"/>
  <c r="R31" i="36"/>
  <c r="R32" i="36" s="1"/>
  <c r="R33" i="36" s="1"/>
  <c r="R34" i="36" s="1"/>
  <c r="R35" i="36" s="1"/>
  <c r="N25" i="36"/>
  <c r="N26" i="36"/>
  <c r="N28" i="36"/>
  <c r="N24" i="36"/>
  <c r="L29" i="36"/>
  <c r="K30" i="36"/>
  <c r="K31" i="36" s="1"/>
  <c r="K32" i="36" s="1"/>
  <c r="K33" i="36" s="1"/>
  <c r="K34" i="36" s="1"/>
  <c r="K35" i="36" s="1"/>
  <c r="Z29" i="36"/>
  <c r="AD31" i="27"/>
  <c r="M29" i="36" l="1"/>
  <c r="L30" i="36"/>
  <c r="L31" i="36" s="1"/>
  <c r="L32" i="36" s="1"/>
  <c r="L33" i="36" s="1"/>
  <c r="L34" i="36" s="1"/>
  <c r="L35" i="36" s="1"/>
  <c r="AA29" i="36"/>
  <c r="AA30" i="36" s="1"/>
  <c r="AA31" i="36" s="1"/>
  <c r="AA32" i="36" s="1"/>
  <c r="AA33" i="36" s="1"/>
  <c r="AA34" i="36" s="1"/>
  <c r="AA35" i="36" s="1"/>
  <c r="Z30" i="36"/>
  <c r="Z31" i="36" l="1"/>
  <c r="Z32" i="36" s="1"/>
  <c r="Z33" i="36" s="1"/>
  <c r="Z34" i="36" s="1"/>
  <c r="Z35" i="36" s="1"/>
  <c r="Y30" i="36"/>
  <c r="Y31" i="36" s="1"/>
  <c r="Y32" i="36" s="1"/>
  <c r="Y33" i="36" s="1"/>
  <c r="Y34" i="36" s="1"/>
  <c r="Y35" i="36" s="1"/>
  <c r="M30" i="36"/>
  <c r="N29" i="36"/>
  <c r="M31" i="36" l="1"/>
  <c r="N30" i="36"/>
  <c r="M32" i="36" l="1"/>
  <c r="N31" i="36"/>
  <c r="M33" i="36" l="1"/>
  <c r="N32" i="36"/>
  <c r="M34" i="36" l="1"/>
  <c r="N33" i="36"/>
  <c r="M35" i="36" l="1"/>
  <c r="N35" i="36" s="1"/>
  <c r="N34" i="36"/>
</calcChain>
</file>

<file path=xl/sharedStrings.xml><?xml version="1.0" encoding="utf-8"?>
<sst xmlns="http://schemas.openxmlformats.org/spreadsheetml/2006/main" count="1161" uniqueCount="724">
  <si>
    <t>Date</t>
  </si>
  <si>
    <t>Project</t>
  </si>
  <si>
    <t>Revenue</t>
  </si>
  <si>
    <t>Website Redesign</t>
  </si>
  <si>
    <t>Property Brochure</t>
  </si>
  <si>
    <t>Brand Refresh</t>
  </si>
  <si>
    <t>Net Profit</t>
  </si>
  <si>
    <t>Landing Page</t>
  </si>
  <si>
    <t>Monthly Content</t>
  </si>
  <si>
    <t>Investor Deck</t>
  </si>
  <si>
    <t>Menu &amp; Signage</t>
  </si>
  <si>
    <t>Listing Campaign</t>
  </si>
  <si>
    <t>Course Sales Page</t>
  </si>
  <si>
    <t>Member Onboarding</t>
  </si>
  <si>
    <t>Spring Campaign</t>
  </si>
  <si>
    <t>Website Refresh</t>
  </si>
  <si>
    <t>Summer Campaign</t>
  </si>
  <si>
    <t>Sales Deck</t>
  </si>
  <si>
    <t>Month</t>
  </si>
  <si>
    <t>Costs</t>
  </si>
  <si>
    <t>Profit</t>
  </si>
  <si>
    <t>Jan</t>
  </si>
  <si>
    <t>Feb</t>
  </si>
  <si>
    <t>Mar</t>
  </si>
  <si>
    <t>Apr</t>
  </si>
  <si>
    <t>May</t>
  </si>
  <si>
    <t>Jun</t>
  </si>
  <si>
    <t>Category</t>
  </si>
  <si>
    <t>Description</t>
  </si>
  <si>
    <t>[Worksheet Title]</t>
  </si>
  <si>
    <t xml:space="preserve"> [Subtitle]</t>
  </si>
  <si>
    <t>Table Styles</t>
  </si>
  <si>
    <t>Report Layouts</t>
  </si>
  <si>
    <t>KPI Card Designs</t>
  </si>
  <si>
    <t>Design Element</t>
  </si>
  <si>
    <t>Color Palettes</t>
  </si>
  <si>
    <t xml:space="preserve"> A collection of clean color palettes</t>
  </si>
  <si>
    <t>Name</t>
  </si>
  <si>
    <t>#FFFFFF</t>
  </si>
  <si>
    <t>#172144</t>
  </si>
  <si>
    <t>#40D492</t>
  </si>
  <si>
    <t>#F0E936</t>
  </si>
  <si>
    <t>#F9B710</t>
  </si>
  <si>
    <t>#FE1684</t>
  </si>
  <si>
    <t>#9237BC</t>
  </si>
  <si>
    <t>#4633F2</t>
  </si>
  <si>
    <t>#3285F3</t>
  </si>
  <si>
    <t>#8E94B8</t>
  </si>
  <si>
    <t>[Section Title]</t>
  </si>
  <si>
    <t>dk1</t>
  </si>
  <si>
    <t>lk1</t>
  </si>
  <si>
    <t>dk2</t>
  </si>
  <si>
    <t>lt2</t>
  </si>
  <si>
    <t>accent1</t>
  </si>
  <si>
    <t>accent2</t>
  </si>
  <si>
    <t>accent3</t>
  </si>
  <si>
    <t>accent4</t>
  </si>
  <si>
    <t>accent5</t>
  </si>
  <si>
    <t>hlink</t>
  </si>
  <si>
    <t>folHLink</t>
  </si>
  <si>
    <t>Color Pallete 1</t>
  </si>
  <si>
    <t>Color Pallete 2</t>
  </si>
  <si>
    <t>Color Pallete 3</t>
  </si>
  <si>
    <t>Color Pallete 4</t>
  </si>
  <si>
    <t>Color Pallete 5</t>
  </si>
  <si>
    <t>Color Pallete 6</t>
  </si>
  <si>
    <t>Report</t>
  </si>
  <si>
    <t>Required Data Setup</t>
  </si>
  <si>
    <t>KPI</t>
  </si>
  <si>
    <t>Value</t>
  </si>
  <si>
    <t>Excel Design Toolkit</t>
  </si>
  <si>
    <t>Minimalistic</t>
  </si>
  <si>
    <t>📄 Sheet Templates</t>
  </si>
  <si>
    <t>🔢 KPI Cards</t>
  </si>
  <si>
    <t>📈 Chart Designs</t>
  </si>
  <si>
    <t>📋 Report Layouts</t>
  </si>
  <si>
    <t>🎨 Color Pallettes</t>
  </si>
  <si>
    <t>Worksheet Templates</t>
  </si>
  <si>
    <t>📌</t>
  </si>
  <si>
    <t>📌 Unicode Icons</t>
  </si>
  <si>
    <t>Analytics</t>
  </si>
  <si>
    <t>Strategy</t>
  </si>
  <si>
    <t>Finance</t>
  </si>
  <si>
    <t>Administration</t>
  </si>
  <si>
    <t>Communication</t>
  </si>
  <si>
    <t>Icon</t>
  </si>
  <si>
    <t>Line Chart</t>
  </si>
  <si>
    <t>📈</t>
  </si>
  <si>
    <t>Telescope</t>
  </si>
  <si>
    <t>🔭</t>
  </si>
  <si>
    <t>Money Bag</t>
  </si>
  <si>
    <t>💰</t>
  </si>
  <si>
    <t>Briefcase</t>
  </si>
  <si>
    <t>💼</t>
  </si>
  <si>
    <t>Email</t>
  </si>
  <si>
    <t>📧</t>
  </si>
  <si>
    <t>Bar Chart</t>
  </si>
  <si>
    <t>📊</t>
  </si>
  <si>
    <t>Target</t>
  </si>
  <si>
    <t>🎯</t>
  </si>
  <si>
    <t>Dollar Banknote</t>
  </si>
  <si>
    <t>💵</t>
  </si>
  <si>
    <t>Office Building</t>
  </si>
  <si>
    <t>🏢</t>
  </si>
  <si>
    <t>Telephone</t>
  </si>
  <si>
    <t>📞</t>
  </si>
  <si>
    <t>Declining Chart</t>
  </si>
  <si>
    <t>📉</t>
  </si>
  <si>
    <t>Strategy Map</t>
  </si>
  <si>
    <t>🗺</t>
  </si>
  <si>
    <t>Credit Card</t>
  </si>
  <si>
    <t>💳</t>
  </si>
  <si>
    <t>File Folder</t>
  </si>
  <si>
    <t>📁</t>
  </si>
  <si>
    <t>Message</t>
  </si>
  <si>
    <t>💬</t>
  </si>
  <si>
    <t>Search</t>
  </si>
  <si>
    <t>🔍</t>
  </si>
  <si>
    <t>Compass</t>
  </si>
  <si>
    <t>🧭</t>
  </si>
  <si>
    <t>Bank</t>
  </si>
  <si>
    <t>🏦</t>
  </si>
  <si>
    <t>Open Folder</t>
  </si>
  <si>
    <t>📂</t>
  </si>
  <si>
    <t>Announcement</t>
  </si>
  <si>
    <t>📢</t>
  </si>
  <si>
    <t>📋</t>
  </si>
  <si>
    <t>Calendar</t>
  </si>
  <si>
    <t>📅</t>
  </si>
  <si>
    <t>Receipt</t>
  </si>
  <si>
    <t>🧾</t>
  </si>
  <si>
    <t>Paperclip</t>
  </si>
  <si>
    <t>📎</t>
  </si>
  <si>
    <t>Megaphone</t>
  </si>
  <si>
    <t>📣</t>
  </si>
  <si>
    <t>Document</t>
  </si>
  <si>
    <t>📄</t>
  </si>
  <si>
    <t>Priority Pin</t>
  </si>
  <si>
    <t>Coin</t>
  </si>
  <si>
    <t>🪙</t>
  </si>
  <si>
    <t>Archive Box</t>
  </si>
  <si>
    <t>📦</t>
  </si>
  <si>
    <t>Conversation</t>
  </si>
  <si>
    <t>🗨</t>
  </si>
  <si>
    <t>Ruler</t>
  </si>
  <si>
    <t>📏</t>
  </si>
  <si>
    <t>Milestone Flag</t>
  </si>
  <si>
    <t>🚩</t>
  </si>
  <si>
    <t>Money Outflow</t>
  </si>
  <si>
    <t>💸</t>
  </si>
  <si>
    <t>Records</t>
  </si>
  <si>
    <t>📚</t>
  </si>
  <si>
    <t>Video Meeting</t>
  </si>
  <si>
    <t>🎥</t>
  </si>
  <si>
    <t>Abacus</t>
  </si>
  <si>
    <t>🧮</t>
  </si>
  <si>
    <t>Launch</t>
  </si>
  <si>
    <t>🚀</t>
  </si>
  <si>
    <t>Revenue Growth</t>
  </si>
  <si>
    <t>💲</t>
  </si>
  <si>
    <t>Printer</t>
  </si>
  <si>
    <t>📠</t>
  </si>
  <si>
    <t>Handshake</t>
  </si>
  <si>
    <t>🤝</t>
  </si>
  <si>
    <t>Numbers</t>
  </si>
  <si>
    <t>🔢</t>
  </si>
  <si>
    <t>Building Block</t>
  </si>
  <si>
    <t>🧩</t>
  </si>
  <si>
    <t>Currency Exchange</t>
  </si>
  <si>
    <t>💱</t>
  </si>
  <si>
    <t>Contact Card</t>
  </si>
  <si>
    <t>📇</t>
  </si>
  <si>
    <t>Team</t>
  </si>
  <si>
    <t>👥</t>
  </si>
  <si>
    <t>Insight</t>
  </si>
  <si>
    <t>💡</t>
  </si>
  <si>
    <t>Planning Notes</t>
  </si>
  <si>
    <t>📝</t>
  </si>
  <si>
    <t>Balance</t>
  </si>
  <si>
    <t>⚖</t>
  </si>
  <si>
    <t>Remove</t>
  </si>
  <si>
    <t>❌</t>
  </si>
  <si>
    <t>Incoming Message</t>
  </si>
  <si>
    <t>📨</t>
  </si>
  <si>
    <t>Projects</t>
  </si>
  <si>
    <t>Performance</t>
  </si>
  <si>
    <t>Technology</t>
  </si>
  <si>
    <t>Security</t>
  </si>
  <si>
    <t>People</t>
  </si>
  <si>
    <t>Completed</t>
  </si>
  <si>
    <t>✅</t>
  </si>
  <si>
    <t>On Track</t>
  </si>
  <si>
    <t>🟢</t>
  </si>
  <si>
    <t>Computer</t>
  </si>
  <si>
    <t>💻</t>
  </si>
  <si>
    <t>Locked</t>
  </si>
  <si>
    <t>🔒</t>
  </si>
  <si>
    <t>Employee</t>
  </si>
  <si>
    <t>👤</t>
  </si>
  <si>
    <t>Check Mark</t>
  </si>
  <si>
    <t>✓</t>
  </si>
  <si>
    <t>At Risk</t>
  </si>
  <si>
    <t>🟡</t>
  </si>
  <si>
    <t>Network</t>
  </si>
  <si>
    <t>🌐</t>
  </si>
  <si>
    <t>Unlocked</t>
  </si>
  <si>
    <t>🔓</t>
  </si>
  <si>
    <t>Open Task</t>
  </si>
  <si>
    <t>⬜</t>
  </si>
  <si>
    <t>Off Track</t>
  </si>
  <si>
    <t>🔴</t>
  </si>
  <si>
    <t>Mobile Device</t>
  </si>
  <si>
    <t>📱</t>
  </si>
  <si>
    <t>Access Key</t>
  </si>
  <si>
    <t>🔑</t>
  </si>
  <si>
    <t>Partnership</t>
  </si>
  <si>
    <t>In Progress</t>
  </si>
  <si>
    <t>⏳</t>
  </si>
  <si>
    <t>Information</t>
  </si>
  <si>
    <t>🔵</t>
  </si>
  <si>
    <t>Settings</t>
  </si>
  <si>
    <t>⚙</t>
  </si>
  <si>
    <t>Stop Sign</t>
  </si>
  <si>
    <t>🛑</t>
  </si>
  <si>
    <t>Person</t>
  </si>
  <si>
    <t>🧑</t>
  </si>
  <si>
    <t>Recurring Task</t>
  </si>
  <si>
    <t>🔄</t>
  </si>
  <si>
    <t>Increase</t>
  </si>
  <si>
    <t>⬆</t>
  </si>
  <si>
    <t>Tools</t>
  </si>
  <si>
    <t>🔧</t>
  </si>
  <si>
    <t>Warning</t>
  </si>
  <si>
    <t>⚠</t>
  </si>
  <si>
    <t>Manager</t>
  </si>
  <si>
    <t>👨</t>
  </si>
  <si>
    <t>Work in Progress</t>
  </si>
  <si>
    <t>🚧</t>
  </si>
  <si>
    <t>Decrease</t>
  </si>
  <si>
    <t>⬇</t>
  </si>
  <si>
    <t>Artificial Intelligence</t>
  </si>
  <si>
    <t>🧠</t>
  </si>
  <si>
    <t>Critical Alert</t>
  </si>
  <si>
    <t>🚨</t>
  </si>
  <si>
    <t>👩</t>
  </si>
  <si>
    <t>Location Pin</t>
  </si>
  <si>
    <t>📍</t>
  </si>
  <si>
    <t>Stable</t>
  </si>
  <si>
    <t>➡</t>
  </si>
  <si>
    <t>Cloud</t>
  </si>
  <si>
    <t>☁</t>
  </si>
  <si>
    <t>Important</t>
  </si>
  <si>
    <t>❗</t>
  </si>
  <si>
    <t>Training</t>
  </si>
  <si>
    <t>🎓</t>
  </si>
  <si>
    <t>Dependency Link</t>
  </si>
  <si>
    <t>🔗</t>
  </si>
  <si>
    <t>High Performance</t>
  </si>
  <si>
    <t>🔥</t>
  </si>
  <si>
    <t>Save</t>
  </si>
  <si>
    <t>💾</t>
  </si>
  <si>
    <t>Question</t>
  </si>
  <si>
    <t>❓</t>
  </si>
  <si>
    <t>Strength</t>
  </si>
  <si>
    <t>💪</t>
  </si>
  <si>
    <t>Deadline Calendar</t>
  </si>
  <si>
    <t>📆</t>
  </si>
  <si>
    <t>Top Performer</t>
  </si>
  <si>
    <t>⭐</t>
  </si>
  <si>
    <t>Connection</t>
  </si>
  <si>
    <t>🔌</t>
  </si>
  <si>
    <t>Blocked</t>
  </si>
  <si>
    <t>🚫</t>
  </si>
  <si>
    <t>Feedback</t>
  </si>
  <si>
    <t>Project Finish</t>
  </si>
  <si>
    <t>🏁</t>
  </si>
  <si>
    <t>Achievement</t>
  </si>
  <si>
    <t>🏆</t>
  </si>
  <si>
    <t>Automation</t>
  </si>
  <si>
    <t>🤖</t>
  </si>
  <si>
    <t>Private</t>
  </si>
  <si>
    <t>🔏</t>
  </si>
  <si>
    <t>Global Organization</t>
  </si>
  <si>
    <t>Unicode Icons</t>
  </si>
  <si>
    <t>A collection of the most aesthetic unicode icons</t>
  </si>
  <si>
    <t>⮜ Start</t>
  </si>
  <si>
    <t>Jul</t>
  </si>
  <si>
    <t>Aug</t>
  </si>
  <si>
    <t>Sep</t>
  </si>
  <si>
    <t>Oct</t>
  </si>
  <si>
    <t>Nov</t>
  </si>
  <si>
    <t>Dec</t>
  </si>
  <si>
    <t>Benchmark</t>
  </si>
  <si>
    <t>Benchmark chart with line + area vs. ref line</t>
  </si>
  <si>
    <t>Data &amp; Tables</t>
  </si>
  <si>
    <t>Table / Grid</t>
  </si>
  <si>
    <t>▦</t>
  </si>
  <si>
    <t>Rows</t>
  </si>
  <si>
    <t>▤</t>
  </si>
  <si>
    <t>Columns</t>
  </si>
  <si>
    <t>▥</t>
  </si>
  <si>
    <t>Database</t>
  </si>
  <si>
    <t>🗄</t>
  </si>
  <si>
    <t>Filter</t>
  </si>
  <si>
    <t>⏷</t>
  </si>
  <si>
    <t>Sort</t>
  </si>
  <si>
    <t>⇅</t>
  </si>
  <si>
    <t>Input</t>
  </si>
  <si>
    <t>⤵</t>
  </si>
  <si>
    <t>Output</t>
  </si>
  <si>
    <t>⤴</t>
  </si>
  <si>
    <t>List</t>
  </si>
  <si>
    <t>☷</t>
  </si>
  <si>
    <t>Data Point</t>
  </si>
  <si>
    <t>◆</t>
  </si>
  <si>
    <t>Design &amp; Formatting</t>
  </si>
  <si>
    <t>Color Palette</t>
  </si>
  <si>
    <t>🎨</t>
  </si>
  <si>
    <t>Paint Brush</t>
  </si>
  <si>
    <t>🖌</t>
  </si>
  <si>
    <t>Pencil</t>
  </si>
  <si>
    <t>✏</t>
  </si>
  <si>
    <t>Edit</t>
  </si>
  <si>
    <t>🖊</t>
  </si>
  <si>
    <t>Highlight</t>
  </si>
  <si>
    <t>🖍</t>
  </si>
  <si>
    <t>Sparkle</t>
  </si>
  <si>
    <t>✨</t>
  </si>
  <si>
    <t>Diamond</t>
  </si>
  <si>
    <t>Circle</t>
  </si>
  <si>
    <t>●</t>
  </si>
  <si>
    <t>Square</t>
  </si>
  <si>
    <t>■</t>
  </si>
  <si>
    <t>Star Outline</t>
  </si>
  <si>
    <t>☆</t>
  </si>
  <si>
    <t>Right Arrow</t>
  </si>
  <si>
    <t>➤</t>
  </si>
  <si>
    <t>Left Arrow</t>
  </si>
  <si>
    <t>◀</t>
  </si>
  <si>
    <t>Forward</t>
  </si>
  <si>
    <t>→</t>
  </si>
  <si>
    <t>Back</t>
  </si>
  <si>
    <t>←</t>
  </si>
  <si>
    <t>Up</t>
  </si>
  <si>
    <t>↑</t>
  </si>
  <si>
    <t>Down</t>
  </si>
  <si>
    <t>↓</t>
  </si>
  <si>
    <t>Home</t>
  </si>
  <si>
    <t>⌂</t>
  </si>
  <si>
    <t>Enter / Return</t>
  </si>
  <si>
    <t>↵</t>
  </si>
  <si>
    <t>Refresh</t>
  </si>
  <si>
    <t>↻</t>
  </si>
  <si>
    <t>Menu</t>
  </si>
  <si>
    <t>☰</t>
  </si>
  <si>
    <t>Sales &amp; Marketing</t>
  </si>
  <si>
    <t>Shopping Cart</t>
  </si>
  <si>
    <t>🛒</t>
  </si>
  <si>
    <t>Customer</t>
  </si>
  <si>
    <t>🙋</t>
  </si>
  <si>
    <t>Store</t>
  </si>
  <si>
    <t>🏪</t>
  </si>
  <si>
    <t>Product</t>
  </si>
  <si>
    <t>🛍</t>
  </si>
  <si>
    <t>Advertising</t>
  </si>
  <si>
    <t>Customer Rating</t>
  </si>
  <si>
    <t>Market</t>
  </si>
  <si>
    <t>Lead</t>
  </si>
  <si>
    <t>🧲</t>
  </si>
  <si>
    <t>🎣</t>
  </si>
  <si>
    <t>Offer</t>
  </si>
  <si>
    <t>🎁</t>
  </si>
  <si>
    <t>Acquisition</t>
  </si>
  <si>
    <t>Navigation</t>
  </si>
  <si>
    <t>Colored header with title</t>
  </si>
  <si>
    <t>Minimalistic header with title &amp; subtitle</t>
  </si>
  <si>
    <t>Colored header with title &amp; subtitle</t>
  </si>
  <si>
    <t>Expenses</t>
  </si>
  <si>
    <t>Housing</t>
  </si>
  <si>
    <t>Groceries</t>
  </si>
  <si>
    <t>Transportation</t>
  </si>
  <si>
    <t>Fun</t>
  </si>
  <si>
    <t>Self-Care</t>
  </si>
  <si>
    <t>Advanced rounded KPI tiles</t>
  </si>
  <si>
    <t>Simple rounded KPI tiles</t>
  </si>
  <si>
    <t>Simple rectangular KPI tiles</t>
  </si>
  <si>
    <t>Tracked</t>
  </si>
  <si>
    <t>%</t>
  </si>
  <si>
    <t>Budget</t>
  </si>
  <si>
    <t>[Section Group Title]</t>
  </si>
  <si>
    <t>Detailed tile layout (highlight KPI section + 7 sections in 2 groups)</t>
  </si>
  <si>
    <t>Simple narrow tile layout (highlight KPI section + 4 sections)</t>
  </si>
  <si>
    <t>Simple wide tile layout (highlight KPI section + 5 sections)</t>
  </si>
  <si>
    <t>Type</t>
  </si>
  <si>
    <t>Simple Tile Layouts</t>
  </si>
  <si>
    <t>Detailed Tile Layouts</t>
  </si>
  <si>
    <t>Start</t>
  </si>
  <si>
    <t>Before</t>
  </si>
  <si>
    <t>After</t>
  </si>
  <si>
    <t>Labels</t>
  </si>
  <si>
    <t>Connectors</t>
  </si>
  <si>
    <t>Start Value</t>
  </si>
  <si>
    <t>Contributions</t>
  </si>
  <si>
    <t>Current Value</t>
  </si>
  <si>
    <t>Cost</t>
  </si>
  <si>
    <t>End</t>
  </si>
  <si>
    <t>Other</t>
  </si>
  <si>
    <t>Doughnut progress chart</t>
  </si>
  <si>
    <t>Done</t>
  </si>
  <si>
    <t>Open</t>
  </si>
  <si>
    <t>Doughnut categories chart</t>
  </si>
  <si>
    <t>Actual</t>
  </si>
  <si>
    <t>Double doughnut categories chart</t>
  </si>
  <si>
    <t>Real Estate</t>
  </si>
  <si>
    <t>ETFs</t>
  </si>
  <si>
    <t>Stocks</t>
  </si>
  <si>
    <t>Bonds</t>
  </si>
  <si>
    <t>Savings</t>
  </si>
  <si>
    <t>Plan</t>
  </si>
  <si>
    <t>Comparison line chart actual vs. budget (with highlight)</t>
  </si>
  <si>
    <t>Net Worth</t>
  </si>
  <si>
    <t>Goal 1</t>
  </si>
  <si>
    <t>Goal 2</t>
  </si>
  <si>
    <t>Goal chart with line + area vs. goal lines</t>
  </si>
  <si>
    <t>Year</t>
  </si>
  <si>
    <t>Incoming</t>
  </si>
  <si>
    <t>Outgoing</t>
  </si>
  <si>
    <t>Net CF</t>
  </si>
  <si>
    <t>Product 1</t>
  </si>
  <si>
    <t>Product 2</t>
  </si>
  <si>
    <t>Product 3</t>
  </si>
  <si>
    <t>Multi-line chart</t>
  </si>
  <si>
    <t>Forecast multi-line chart</t>
  </si>
  <si>
    <t>Conf Int</t>
  </si>
  <si>
    <t>Worst</t>
  </si>
  <si>
    <t>Base</t>
  </si>
  <si>
    <t>Best</t>
  </si>
  <si>
    <t>Project 1</t>
  </si>
  <si>
    <t>Project 2</t>
  </si>
  <si>
    <t>Project 3</t>
  </si>
  <si>
    <t>Project 4</t>
  </si>
  <si>
    <t>Project 5</t>
  </si>
  <si>
    <t>Progress</t>
  </si>
  <si>
    <t>Multi-Category bar progress chart</t>
  </si>
  <si>
    <t>Single Bar progress chart</t>
  </si>
  <si>
    <t>Composition</t>
  </si>
  <si>
    <t>Income</t>
  </si>
  <si>
    <t>Debt</t>
  </si>
  <si>
    <t>Benchmark bar charts</t>
  </si>
  <si>
    <t>Step progress line chart</t>
  </si>
  <si>
    <t>Progress line chart</t>
  </si>
  <si>
    <t>Product A</t>
  </si>
  <si>
    <t>Product B</t>
  </si>
  <si>
    <t>Product C</t>
  </si>
  <si>
    <t>Product D</t>
  </si>
  <si>
    <t>Relative stacked bar chart</t>
  </si>
  <si>
    <t>Treemap</t>
  </si>
  <si>
    <t>OpEx</t>
  </si>
  <si>
    <t>Personnel</t>
  </si>
  <si>
    <t>Marketing</t>
  </si>
  <si>
    <t>Office</t>
  </si>
  <si>
    <t>Funnel Chart</t>
  </si>
  <si>
    <t>Stage</t>
  </si>
  <si>
    <t>Count</t>
  </si>
  <si>
    <t>Website Visitors</t>
  </si>
  <si>
    <t>Leads</t>
  </si>
  <si>
    <t>Qualified Leads</t>
  </si>
  <si>
    <t>Opportunities</t>
  </si>
  <si>
    <t>Customers</t>
  </si>
  <si>
    <t>Sorted bar chart</t>
  </si>
  <si>
    <t>Issue Category</t>
  </si>
  <si>
    <t>Tickets</t>
  </si>
  <si>
    <t>Cumulative %</t>
  </si>
  <si>
    <t>Product Issues</t>
  </si>
  <si>
    <t>Billing &amp; Payments</t>
  </si>
  <si>
    <t>Account Access</t>
  </si>
  <si>
    <t>Feature Requests</t>
  </si>
  <si>
    <t>Cum Tickets</t>
  </si>
  <si>
    <t>Pareto chart</t>
  </si>
  <si>
    <t>Waterfall chart (constructed for older Excel versions)</t>
  </si>
  <si>
    <t>Waterfall chart (Excel-native)</t>
  </si>
  <si>
    <t>Lollipop chart</t>
  </si>
  <si>
    <t>Factor</t>
  </si>
  <si>
    <t>Impact</t>
  </si>
  <si>
    <t>Product Quality</t>
  </si>
  <si>
    <t>Customer Support</t>
  </si>
  <si>
    <t>Pricing</t>
  </si>
  <si>
    <t>Ease of Use</t>
  </si>
  <si>
    <t>Feature Set</t>
  </si>
  <si>
    <t>Brand Reputation</t>
  </si>
  <si>
    <t>Onboarding Experience</t>
  </si>
  <si>
    <t>Combo column + line chart</t>
  </si>
  <si>
    <t>Combo line chart with positive vs negative + result line</t>
  </si>
  <si>
    <t>Lower Limit</t>
  </si>
  <si>
    <t>Upper Limit</t>
  </si>
  <si>
    <t>Area Base</t>
  </si>
  <si>
    <t>Limit Area</t>
  </si>
  <si>
    <t>Outlier</t>
  </si>
  <si>
    <t>Comparison</t>
  </si>
  <si>
    <t>Multi-line comparison chart</t>
  </si>
  <si>
    <t>Sorted column comparison chart</t>
  </si>
  <si>
    <t>Product 4</t>
  </si>
  <si>
    <t>Product 5</t>
  </si>
  <si>
    <t>Product 6</t>
  </si>
  <si>
    <t>Product 7</t>
  </si>
  <si>
    <t>Product 8</t>
  </si>
  <si>
    <t>Product 9</t>
  </si>
  <si>
    <t>Scatter comparison plot</t>
  </si>
  <si>
    <t>Channel</t>
  </si>
  <si>
    <t>Conversion Rate (%)</t>
  </si>
  <si>
    <t>Organic Search</t>
  </si>
  <si>
    <t>Referral</t>
  </si>
  <si>
    <t>Social Media</t>
  </si>
  <si>
    <t>Paid Search</t>
  </si>
  <si>
    <t>Display Ads</t>
  </si>
  <si>
    <t>Affiliate</t>
  </si>
  <si>
    <t>CAC (USD)</t>
  </si>
  <si>
    <t>Dimension</t>
  </si>
  <si>
    <t>Functionality</t>
  </si>
  <si>
    <t>Design</t>
  </si>
  <si>
    <t>Value for Money</t>
  </si>
  <si>
    <t xml:space="preserve">Control chart </t>
  </si>
  <si>
    <t>#2F80ED</t>
  </si>
  <si>
    <t>accent6</t>
  </si>
  <si>
    <t>#2F8299</t>
  </si>
  <si>
    <t>#8C8C8C</t>
  </si>
  <si>
    <t>#303342</t>
  </si>
  <si>
    <t>#716A91</t>
  </si>
  <si>
    <t>#F0EDF6</t>
  </si>
  <si>
    <t>#8B83C7</t>
  </si>
  <si>
    <t>#73B6B0</t>
  </si>
  <si>
    <t>#E2A5B7</t>
  </si>
  <si>
    <t>#EAB781</t>
  </si>
  <si>
    <t>#82A6D1</t>
  </si>
  <si>
    <t>#A4A6B4</t>
  </si>
  <si>
    <t>#627DB3</t>
  </si>
  <si>
    <t>#8E799F</t>
  </si>
  <si>
    <t>Soft Pastel</t>
  </si>
  <si>
    <t>Nova</t>
  </si>
  <si>
    <t>#001219</t>
  </si>
  <si>
    <t>#005F73</t>
  </si>
  <si>
    <t>#94D2BD</t>
  </si>
  <si>
    <t>#0A9396</t>
  </si>
  <si>
    <t>#E9D8A6</t>
  </si>
  <si>
    <t>#EE9B00</t>
  </si>
  <si>
    <t>#CA6702</t>
  </si>
  <si>
    <t>#BB3E03</t>
  </si>
  <si>
    <t>#AE2012</t>
  </si>
  <si>
    <t>Destert Teal</t>
  </si>
  <si>
    <t>#183D56</t>
  </si>
  <si>
    <t>#22577A</t>
  </si>
  <si>
    <t>#DDF8E1</t>
  </si>
  <si>
    <t>#38A3A5</t>
  </si>
  <si>
    <t>#57CC99</t>
  </si>
  <si>
    <t>#80ED99</t>
  </si>
  <si>
    <t>#C7F9CC</t>
  </si>
  <si>
    <t>#87AAA5</t>
  </si>
  <si>
    <t>Costal Mint</t>
  </si>
  <si>
    <t>Indigo &amp; Orange</t>
  </si>
  <si>
    <t>Terracotta Teal</t>
  </si>
  <si>
    <t>#20165C</t>
  </si>
  <si>
    <t>#283D3B</t>
  </si>
  <si>
    <t>#27187E</t>
  </si>
  <si>
    <t>#197278</t>
  </si>
  <si>
    <t>#F1F2F6</t>
  </si>
  <si>
    <t>#EDDDD4</t>
  </si>
  <si>
    <t>#586FE5</t>
  </si>
  <si>
    <t>#4A9193</t>
  </si>
  <si>
    <t>#758BFD</t>
  </si>
  <si>
    <t>#9BC0B8</t>
  </si>
  <si>
    <t>#AEB8FE</t>
  </si>
  <si>
    <t>#D98B78</t>
  </si>
  <si>
    <t>#D4D9FE</t>
  </si>
  <si>
    <t>#C44536</t>
  </si>
  <si>
    <t>#FF8600</t>
  </si>
  <si>
    <t>#772E25</t>
  </si>
  <si>
    <t>#6C7FAE</t>
  </si>
  <si>
    <t>Minimalistic + dashed row-wise borders</t>
  </si>
  <si>
    <t>Colored header + light stripes</t>
  </si>
  <si>
    <t>Colored header + light full borders</t>
  </si>
  <si>
    <t>Colored header + stronger stripes + light full borders</t>
  </si>
  <si>
    <t>Client</t>
  </si>
  <si>
    <t>% of Total</t>
  </si>
  <si>
    <t>GreenLeaf Café</t>
  </si>
  <si>
    <t>UrbanNest Realty</t>
  </si>
  <si>
    <t>BrightPath Coaching</t>
  </si>
  <si>
    <t>Peak Fitness</t>
  </si>
  <si>
    <t>Maple &amp; Co.</t>
  </si>
  <si>
    <t>Oakline Consulting</t>
  </si>
  <si>
    <t>Total</t>
  </si>
  <si>
    <t>CF Balance</t>
  </si>
  <si>
    <t># Tx</t>
  </si>
  <si>
    <t>Tx Vol.</t>
  </si>
  <si>
    <t>Bank Account</t>
  </si>
  <si>
    <t>Savings Account</t>
  </si>
  <si>
    <t>Cash on Hand</t>
  </si>
  <si>
    <t>Emergency Fund HYSA</t>
  </si>
  <si>
    <t>IP Bank Account</t>
  </si>
  <si>
    <t>∑</t>
  </si>
  <si>
    <t>Liabilities ST</t>
  </si>
  <si>
    <t>Assets LT</t>
  </si>
  <si>
    <t>Liabilities LT</t>
  </si>
  <si>
    <t/>
  </si>
  <si>
    <t>Position</t>
  </si>
  <si>
    <t>Minimalistic + row-wise borders</t>
  </si>
  <si>
    <t>Minimalistic + icons + group-separating borders</t>
  </si>
  <si>
    <t>Minimalistic + sorted color codes</t>
  </si>
  <si>
    <t>Line Item</t>
  </si>
  <si>
    <t>Q1 Total</t>
  </si>
  <si>
    <t>Product Revenue</t>
  </si>
  <si>
    <t>Service Revenue</t>
  </si>
  <si>
    <t>Other Revenue</t>
  </si>
  <si>
    <t>Total Revenue</t>
  </si>
  <si>
    <t>Cost of Sales</t>
  </si>
  <si>
    <t>Materials</t>
  </si>
  <si>
    <t>Contractors</t>
  </si>
  <si>
    <t>Payment Fees</t>
  </si>
  <si>
    <t>Total Cost of Sales</t>
  </si>
  <si>
    <t>Gross Profit</t>
  </si>
  <si>
    <t>Salaries</t>
  </si>
  <si>
    <t>Software</t>
  </si>
  <si>
    <t>Rent &amp; Office</t>
  </si>
  <si>
    <t>Travel</t>
  </si>
  <si>
    <t>Professional Services</t>
  </si>
  <si>
    <t>Total Operating Expenses</t>
  </si>
  <si>
    <t>Operating Profit</t>
  </si>
  <si>
    <t>Interest Expense</t>
  </si>
  <si>
    <t>Taxes</t>
  </si>
  <si>
    <t>REVENUE</t>
  </si>
  <si>
    <t>COST OF SALES</t>
  </si>
  <si>
    <t>OPERATING EXPENSES</t>
  </si>
  <si>
    <t>Minimalistic + hierarchical subtotals</t>
  </si>
  <si>
    <t>Variance</t>
  </si>
  <si>
    <t>Variance %</t>
  </si>
  <si>
    <t>Gross Margin</t>
  </si>
  <si>
    <t>Other Expenses</t>
  </si>
  <si>
    <t>Operating Margin</t>
  </si>
  <si>
    <t>Office &amp; Facilities</t>
  </si>
  <si>
    <t>Minimalistic + colored variance comparison</t>
  </si>
  <si>
    <t>Pages</t>
  </si>
  <si>
    <t>What you’ll find</t>
  </si>
  <si>
    <t>Ready-to-use worksheet foundations</t>
  </si>
  <si>
    <t>Reusable KPI card designs</t>
  </si>
  <si>
    <t>Charts organized by communication use case</t>
  </si>
  <si>
    <t>High-level layouts for reports and dashboards</t>
  </si>
  <si>
    <t>Native Excel table styles and formatted tabular ranges</t>
  </si>
  <si>
    <t>Icons for sheets, labels and navigation</t>
  </si>
  <si>
    <t>Harmonized Excel theme palettes</t>
  </si>
  <si>
    <t>Color Simple</t>
  </si>
  <si>
    <t>Color Detailed</t>
  </si>
  <si>
    <t>Forecast</t>
  </si>
  <si>
    <t>Drivers</t>
  </si>
  <si>
    <t>Simple Tiles</t>
  </si>
  <si>
    <t>Detailed Tiles</t>
  </si>
  <si>
    <t>Tabular Designs</t>
  </si>
  <si>
    <t>All KPI Cards</t>
  </si>
  <si>
    <t>All Icons</t>
  </si>
  <si>
    <t>All Color Palettes</t>
  </si>
  <si>
    <t>🧮 Table Designs</t>
  </si>
  <si>
    <t>All Chart Designs</t>
  </si>
  <si>
    <t>All Report Layouts</t>
  </si>
  <si>
    <t>All Table Designs</t>
  </si>
  <si>
    <t>All Templates</t>
  </si>
  <si>
    <t>⮜ All Chart Designs</t>
  </si>
  <si>
    <t>⮜ All Report Layouts</t>
  </si>
  <si>
    <t>⮜ All Table Designs</t>
  </si>
  <si>
    <t>📌 How to use this Design Toolkit?</t>
  </si>
  <si>
    <t>Duplicate the template sheet and build all new worksheets from the same base to keep your workbook structure and styling consistent.</t>
  </si>
  <si>
    <t>📌 How to use Worksheet Templates</t>
  </si>
  <si>
    <t>Simple Colored</t>
  </si>
  <si>
    <t>Detailed Colored</t>
  </si>
  <si>
    <t>You find instructions on how to use the elements of category in the respective overview sheets (named "All …").</t>
  </si>
  <si>
    <t xml:space="preserve"> A collection of pre-built designs and elements to build beautiful Excel files faster.</t>
  </si>
  <si>
    <t>📌 How to use KPI Card Designs</t>
  </si>
  <si>
    <t>Copy a KPI card into your workbook, update the labels and values, and optionally link the value cells to your own data for a fully dynamic card.</t>
  </si>
  <si>
    <t>📌 How to use Report Layouts</t>
  </si>
  <si>
    <t>📌 How to use Chart Designs</t>
  </si>
  <si>
    <t>Chart Designs</t>
  </si>
  <si>
    <t xml:space="preserve"> High-level layouts for reports and dashboards</t>
  </si>
  <si>
    <t xml:space="preserve"> Charts organized by communication use case</t>
  </si>
  <si>
    <t xml:space="preserve"> Reusable KPI card designs</t>
  </si>
  <si>
    <t xml:space="preserve"> Ready-to-use worksheet foundations</t>
  </si>
  <si>
    <t>Copy the complete report layout into your workbook, or reuse only the sections, tiles, headers, and structures you need.</t>
  </si>
  <si>
    <t>Table Designs</t>
  </si>
  <si>
    <t>📌 How to use Table Designs</t>
  </si>
  <si>
    <r>
      <t xml:space="preserve">For </t>
    </r>
    <r>
      <rPr>
        <i/>
        <sz val="11"/>
        <rFont val="Calibri"/>
        <family val="2"/>
        <scheme val="minor"/>
      </rPr>
      <t>Table Styles</t>
    </r>
    <r>
      <rPr>
        <sz val="11"/>
        <rFont val="Calibri"/>
        <family val="2"/>
        <scheme val="minor"/>
      </rPr>
      <t>, copy a sample table with the desired custom style into your workbook. Excel transfers the custom style with the table, making it available under Table Design → Table Styles → Custom for reuse throughout that workbook.
For</t>
    </r>
    <r>
      <rPr>
        <i/>
        <sz val="11"/>
        <rFont val="Calibri"/>
        <family val="2"/>
        <scheme val="minor"/>
      </rPr>
      <t xml:space="preserve"> Tabular Designs</t>
    </r>
    <r>
      <rPr>
        <sz val="11"/>
        <rFont val="Calibri"/>
        <family val="2"/>
        <scheme val="minor"/>
      </rPr>
      <t>, simply copy and paste the formatted range into your workbook and replace the sample data with your own.</t>
    </r>
  </si>
  <si>
    <t>📌 How to use Unicode Icons</t>
  </si>
  <si>
    <t>Copy and paste an icon into a cell, text box, chart label, button, or worksheet name. Change the font color if you want it to match your workbook theme.</t>
  </si>
  <si>
    <t>📌 How to use Color Palettes</t>
  </si>
  <si>
    <r>
      <t xml:space="preserve">The included custom color palette files can be copied into Windows: </t>
    </r>
    <r>
      <rPr>
        <i/>
        <sz val="11"/>
        <color theme="0" tint="-0.499984740745262"/>
        <rFont val="Calibri"/>
        <family val="2"/>
        <scheme val="minor"/>
      </rPr>
      <t>%APPDATA%\Microsoft\Templates\Document Themes\Theme Colors</t>
    </r>
    <r>
      <rPr>
        <sz val="11"/>
        <rFont val="Calibri"/>
        <family val="2"/>
        <scheme val="minor"/>
      </rPr>
      <t xml:space="preserve"> or Mac: </t>
    </r>
    <r>
      <rPr>
        <i/>
        <sz val="11"/>
        <color theme="0" tint="-0.499984740745262"/>
        <rFont val="Calibri"/>
        <family val="2"/>
        <scheme val="minor"/>
      </rPr>
      <t>~/Library/Group Containers/UBF8T346G9.Office/User Content/Themes/Theme Colors</t>
    </r>
    <r>
      <rPr>
        <sz val="11"/>
        <rFont val="Calibri"/>
        <family val="2"/>
        <scheme val="minor"/>
      </rPr>
      <t xml:space="preserve"> to make them available as custom Office theme colors. Alternatively, copy the HEX codes and create the palette manually in Excel. Or install </t>
    </r>
  </si>
  <si>
    <r>
      <t xml:space="preserve">For a quick setup, copy a chart and replace its data source. For repeated use, save it as a Chart Template so it appears in Excel under Insert Chart / Change Chart Type → Templates. For faster import, the ready-made .crtx chart template files are included in the download package and can be copied into Windows: </t>
    </r>
    <r>
      <rPr>
        <i/>
        <sz val="11"/>
        <color theme="0" tint="-0.499984740745262"/>
        <rFont val="Calibri"/>
        <family val="2"/>
        <scheme val="minor"/>
      </rPr>
      <t>%APPDATA%\Microsoft\Templates\Charts</t>
    </r>
    <r>
      <rPr>
        <sz val="11"/>
        <rFont val="Calibri"/>
        <family val="2"/>
        <scheme val="minor"/>
      </rPr>
      <t xml:space="preserve"> or Mac: </t>
    </r>
    <r>
      <rPr>
        <i/>
        <sz val="11"/>
        <color theme="0" tint="-0.499984740745262"/>
        <rFont val="Calibri"/>
        <family val="2"/>
        <scheme val="minor"/>
      </rPr>
      <t>~/Library/Group Containers/UBF8T346G9.Office/User Content/Templates/Charts</t>
    </r>
    <r>
      <rPr>
        <sz val="11"/>
        <rFont val="Calibri"/>
        <family val="2"/>
        <scheme val="minor"/>
      </rPr>
      <t xml:space="preserve"> to make them available in Excel’s chart template library.</t>
    </r>
  </si>
  <si>
    <t>Compare actual performance against targets or reference values</t>
  </si>
  <si>
    <t>Show expected future development or scenarios</t>
  </si>
  <si>
    <t>Show the factors, stages, or contributions behind a result</t>
  </si>
  <si>
    <t>Compare values across categories, groups, or periods</t>
  </si>
  <si>
    <t>Show how actual values develop over time</t>
  </si>
  <si>
    <t>Show how a total is divided into categories</t>
  </si>
  <si>
    <t>Show progress toward a defined goal or completion level</t>
  </si>
  <si>
    <t>Use Case</t>
  </si>
  <si>
    <t>Sheet Design</t>
  </si>
  <si>
    <t>Report Design</t>
  </si>
  <si>
    <t>Types</t>
  </si>
  <si>
    <t>Custom styles for native Excel Table objects</t>
  </si>
  <si>
    <t>Preformatted data layouts for presenting insights in structured tabular form</t>
  </si>
  <si>
    <t xml:space="preserve"> Compare actual performance against targets or reference values</t>
  </si>
  <si>
    <t>Benchmark Charts</t>
  </si>
  <si>
    <t>Forecast Charts</t>
  </si>
  <si>
    <t xml:space="preserve"> Show expected future development or scenarios</t>
  </si>
  <si>
    <t>Drivers Charts</t>
  </si>
  <si>
    <t xml:space="preserve"> Show the factors, stages, or contributions behind a result</t>
  </si>
  <si>
    <t>Comparison Charts</t>
  </si>
  <si>
    <t xml:space="preserve"> Compare values across categories, groups, or periods</t>
  </si>
  <si>
    <t xml:space="preserve">  Show how actual values develop over time</t>
  </si>
  <si>
    <t>Performance Charts</t>
  </si>
  <si>
    <t>Composition Charts</t>
  </si>
  <si>
    <t>Progress Charts</t>
  </si>
  <si>
    <t xml:space="preserve"> Show how a total is divided into categories</t>
  </si>
  <si>
    <t xml:space="preserve"> Show progress toward a defined goal or completion level</t>
  </si>
  <si>
    <t>Tile layouts with 4-5 main sections without high-level grouping</t>
  </si>
  <si>
    <t>Tile layouts with 5-7 main sections with high-level groups</t>
  </si>
  <si>
    <t xml:space="preserve"> Tile layouts with 4-5 main sections without high-level grouping</t>
  </si>
  <si>
    <t xml:space="preserve"> Tile layouts with 5-7 main sections with high-level groups</t>
  </si>
  <si>
    <t xml:space="preserve"> Custom styles for native Excel Table objects</t>
  </si>
  <si>
    <t xml:space="preserve"> Preformatted data layouts for presenting insights in structured tabular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</si>
</sst>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"/>
    <numFmt numFmtId="167" formatCode="_(&quot;$&quot;* #,##0_);_(&quot;$&quot;* \(#,##0\);_(&quot;$&quot;* &quot;-&quot;??_);_(@_)"/>
    <numFmt numFmtId="168" formatCode="_(* #,##0_);_(* \(#,##0\);_(* &quot;-&quot;??_);_(@_)"/>
    <numFmt numFmtId="169" formatCode="mmm"/>
    <numFmt numFmtId="170" formatCode="_(* #,##0.0_);_(* \(#,##0.0\);_(* &quot;-&quot;??_);_(@_)"/>
    <numFmt numFmtId="171" formatCode="0.0%"/>
  </numFmts>
  <fonts count="34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</font>
    <font>
      <b/>
      <sz val="20"/>
      <color theme="0"/>
      <name val="Calibri"/>
      <family val="2"/>
    </font>
    <font>
      <b/>
      <sz val="12"/>
      <color theme="0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2144"/>
        <bgColor indexed="64"/>
      </patternFill>
    </fill>
    <fill>
      <patternFill patternType="solid">
        <fgColor rgb="FF40D492"/>
        <bgColor indexed="64"/>
      </patternFill>
    </fill>
    <fill>
      <patternFill patternType="solid">
        <fgColor rgb="FFF0E936"/>
        <bgColor indexed="64"/>
      </patternFill>
    </fill>
    <fill>
      <patternFill patternType="solid">
        <fgColor rgb="FFF9B710"/>
        <bgColor indexed="64"/>
      </patternFill>
    </fill>
    <fill>
      <patternFill patternType="solid">
        <fgColor rgb="FFFE1684"/>
        <bgColor indexed="64"/>
      </patternFill>
    </fill>
    <fill>
      <patternFill patternType="solid">
        <fgColor rgb="FF9237BC"/>
        <bgColor indexed="64"/>
      </patternFill>
    </fill>
    <fill>
      <patternFill patternType="solid">
        <fgColor rgb="FF4633F2"/>
        <bgColor indexed="64"/>
      </patternFill>
    </fill>
    <fill>
      <patternFill patternType="solid">
        <fgColor rgb="FF3285F3"/>
        <bgColor indexed="64"/>
      </patternFill>
    </fill>
    <fill>
      <patternFill patternType="solid">
        <fgColor rgb="FF8E94B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2F8299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2F80ED"/>
        <bgColor indexed="64"/>
      </patternFill>
    </fill>
    <fill>
      <patternFill patternType="solid">
        <fgColor rgb="FF303342"/>
        <bgColor indexed="64"/>
      </patternFill>
    </fill>
    <fill>
      <patternFill patternType="solid">
        <fgColor rgb="FF716A91"/>
        <bgColor indexed="64"/>
      </patternFill>
    </fill>
    <fill>
      <patternFill patternType="solid">
        <fgColor rgb="FFF0EDF6"/>
        <bgColor indexed="64"/>
      </patternFill>
    </fill>
    <fill>
      <patternFill patternType="solid">
        <fgColor rgb="FF8B83C7"/>
        <bgColor indexed="64"/>
      </patternFill>
    </fill>
    <fill>
      <patternFill patternType="solid">
        <fgColor rgb="FFE2A5B7"/>
        <bgColor indexed="64"/>
      </patternFill>
    </fill>
    <fill>
      <patternFill patternType="solid">
        <fgColor rgb="FFEAB781"/>
        <bgColor indexed="64"/>
      </patternFill>
    </fill>
    <fill>
      <patternFill patternType="solid">
        <fgColor rgb="FF82A6D1"/>
        <bgColor indexed="64"/>
      </patternFill>
    </fill>
    <fill>
      <patternFill patternType="solid">
        <fgColor rgb="FFA4A6B4"/>
        <bgColor indexed="64"/>
      </patternFill>
    </fill>
    <fill>
      <patternFill patternType="solid">
        <fgColor rgb="FF627DB3"/>
        <bgColor indexed="64"/>
      </patternFill>
    </fill>
    <fill>
      <patternFill patternType="solid">
        <fgColor rgb="FF8E799F"/>
        <bgColor indexed="64"/>
      </patternFill>
    </fill>
    <fill>
      <patternFill patternType="solid">
        <fgColor rgb="FF001219"/>
        <bgColor indexed="64"/>
      </patternFill>
    </fill>
    <fill>
      <patternFill patternType="solid">
        <fgColor rgb="FF005F73"/>
        <bgColor indexed="64"/>
      </patternFill>
    </fill>
    <fill>
      <patternFill patternType="solid">
        <fgColor rgb="FF94D2BD"/>
        <bgColor indexed="64"/>
      </patternFill>
    </fill>
    <fill>
      <patternFill patternType="solid">
        <fgColor rgb="FF0A9396"/>
        <bgColor indexed="64"/>
      </patternFill>
    </fill>
    <fill>
      <patternFill patternType="solid">
        <fgColor rgb="FFE9D8A6"/>
        <bgColor indexed="64"/>
      </patternFill>
    </fill>
    <fill>
      <patternFill patternType="solid">
        <fgColor rgb="FFEE9B00"/>
        <bgColor indexed="64"/>
      </patternFill>
    </fill>
    <fill>
      <patternFill patternType="solid">
        <fgColor rgb="FFCA6702"/>
        <bgColor indexed="64"/>
      </patternFill>
    </fill>
    <fill>
      <patternFill patternType="solid">
        <fgColor rgb="FFBB3E03"/>
        <bgColor indexed="64"/>
      </patternFill>
    </fill>
    <fill>
      <patternFill patternType="solid">
        <fgColor rgb="FFAE2012"/>
        <bgColor indexed="64"/>
      </patternFill>
    </fill>
    <fill>
      <patternFill patternType="solid">
        <fgColor rgb="FF6C7FAE"/>
        <bgColor indexed="64"/>
      </patternFill>
    </fill>
    <fill>
      <patternFill patternType="solid">
        <fgColor rgb="FF183D56"/>
        <bgColor indexed="64"/>
      </patternFill>
    </fill>
    <fill>
      <patternFill patternType="solid">
        <fgColor rgb="FF22577A"/>
        <bgColor indexed="64"/>
      </patternFill>
    </fill>
    <fill>
      <patternFill patternType="solid">
        <fgColor rgb="FFDDF8E1"/>
        <bgColor indexed="64"/>
      </patternFill>
    </fill>
    <fill>
      <patternFill patternType="solid">
        <fgColor rgb="FF38A3A5"/>
        <bgColor indexed="64"/>
      </patternFill>
    </fill>
    <fill>
      <patternFill patternType="solid">
        <fgColor rgb="FF57CC99"/>
        <bgColor indexed="64"/>
      </patternFill>
    </fill>
    <fill>
      <patternFill patternType="solid">
        <fgColor rgb="FF80ED99"/>
        <bgColor indexed="64"/>
      </patternFill>
    </fill>
    <fill>
      <patternFill patternType="solid">
        <fgColor rgb="FFC7F9CC"/>
        <bgColor indexed="64"/>
      </patternFill>
    </fill>
    <fill>
      <patternFill patternType="solid">
        <fgColor rgb="FF87AAA5"/>
        <bgColor indexed="64"/>
      </patternFill>
    </fill>
    <fill>
      <patternFill patternType="solid">
        <fgColor rgb="FF20165C"/>
        <bgColor indexed="64"/>
      </patternFill>
    </fill>
    <fill>
      <patternFill patternType="solid">
        <fgColor rgb="FF27187E"/>
        <bgColor indexed="64"/>
      </patternFill>
    </fill>
    <fill>
      <patternFill patternType="solid">
        <fgColor rgb="FFF1F2F6"/>
        <bgColor indexed="64"/>
      </patternFill>
    </fill>
    <fill>
      <patternFill patternType="solid">
        <fgColor rgb="FF586FE5"/>
        <bgColor indexed="64"/>
      </patternFill>
    </fill>
    <fill>
      <patternFill patternType="solid">
        <fgColor rgb="FF758BFD"/>
        <bgColor indexed="64"/>
      </patternFill>
    </fill>
    <fill>
      <patternFill patternType="solid">
        <fgColor rgb="FFAEB8FE"/>
        <bgColor indexed="64"/>
      </patternFill>
    </fill>
    <fill>
      <patternFill patternType="solid">
        <fgColor rgb="FFD4D9FE"/>
        <bgColor indexed="64"/>
      </patternFill>
    </fill>
    <fill>
      <patternFill patternType="solid">
        <fgColor rgb="FFFF8600"/>
        <bgColor indexed="64"/>
      </patternFill>
    </fill>
    <fill>
      <patternFill patternType="solid">
        <fgColor rgb="FF283D3B"/>
        <bgColor indexed="64"/>
      </patternFill>
    </fill>
    <fill>
      <patternFill patternType="solid">
        <fgColor rgb="FF197278"/>
        <bgColor indexed="64"/>
      </patternFill>
    </fill>
    <fill>
      <patternFill patternType="solid">
        <fgColor rgb="FFEDDDD4"/>
        <bgColor indexed="64"/>
      </patternFill>
    </fill>
    <fill>
      <patternFill patternType="solid">
        <fgColor rgb="FF4A9193"/>
        <bgColor indexed="64"/>
      </patternFill>
    </fill>
    <fill>
      <patternFill patternType="solid">
        <fgColor rgb="FF9BC0B8"/>
        <bgColor indexed="64"/>
      </patternFill>
    </fill>
    <fill>
      <patternFill patternType="solid">
        <fgColor rgb="FFD98B78"/>
        <bgColor indexed="64"/>
      </patternFill>
    </fill>
    <fill>
      <patternFill patternType="solid">
        <fgColor rgb="FFC44536"/>
        <bgColor indexed="64"/>
      </patternFill>
    </fill>
    <fill>
      <patternFill patternType="solid">
        <fgColor rgb="FF772E2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FBFB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/>
      <top/>
      <bottom/>
      <diagonal/>
    </border>
    <border>
      <left/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/>
      <top/>
      <bottom style="medium">
        <color theme="0" tint="-0.14993743705557422"/>
      </bottom>
      <diagonal/>
    </border>
    <border>
      <left/>
      <right/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/>
      <bottom style="medium">
        <color theme="0" tint="-0.1499374370555742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  <border>
      <left style="dotted">
        <color theme="0" tint="-0.24994659260841701"/>
      </left>
      <right/>
      <top/>
      <bottom/>
      <diagonal/>
    </border>
    <border>
      <left style="dotted">
        <color theme="0" tint="-0.24994659260841701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27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64" fontId="0" fillId="0" borderId="0" xfId="2" applyFont="1"/>
    <xf numFmtId="167" fontId="0" fillId="0" borderId="0" xfId="2" applyNumberFormat="1" applyFont="1"/>
    <xf numFmtId="168" fontId="0" fillId="0" borderId="0" xfId="1" applyNumberFormat="1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7" fontId="0" fillId="0" borderId="0" xfId="0" applyNumberFormat="1"/>
    <xf numFmtId="0" fontId="8" fillId="0" borderId="0" xfId="0" applyFont="1"/>
    <xf numFmtId="0" fontId="0" fillId="0" borderId="1" xfId="0" applyBorder="1"/>
    <xf numFmtId="0" fontId="10" fillId="0" borderId="0" xfId="0" applyFont="1"/>
    <xf numFmtId="0" fontId="0" fillId="0" borderId="0" xfId="0" applyAlignment="1">
      <alignment vertical="center"/>
    </xf>
    <xf numFmtId="0" fontId="0" fillId="0" borderId="13" xfId="0" applyBorder="1"/>
    <xf numFmtId="0" fontId="13" fillId="0" borderId="0" xfId="0" applyFont="1"/>
    <xf numFmtId="0" fontId="10" fillId="0" borderId="0" xfId="0" applyFont="1" applyAlignment="1">
      <alignment vertical="center"/>
    </xf>
    <xf numFmtId="0" fontId="14" fillId="0" borderId="0" xfId="0" applyFont="1"/>
    <xf numFmtId="0" fontId="11" fillId="0" borderId="12" xfId="4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7" fillId="13" borderId="0" xfId="5" applyFont="1" applyFill="1" applyAlignment="1">
      <alignment horizontal="left" indent="1"/>
    </xf>
    <xf numFmtId="0" fontId="17" fillId="13" borderId="0" xfId="5" applyFont="1" applyFill="1" applyAlignment="1">
      <alignment horizontal="center"/>
    </xf>
    <xf numFmtId="0" fontId="17" fillId="13" borderId="0" xfId="5" applyFont="1" applyFill="1"/>
    <xf numFmtId="0" fontId="18" fillId="13" borderId="0" xfId="5" applyFont="1" applyFill="1" applyAlignment="1">
      <alignment horizontal="left"/>
    </xf>
    <xf numFmtId="0" fontId="1" fillId="0" borderId="0" xfId="5"/>
    <xf numFmtId="0" fontId="1" fillId="0" borderId="0" xfId="5" applyAlignment="1">
      <alignment horizontal="center"/>
    </xf>
    <xf numFmtId="0" fontId="0" fillId="0" borderId="19" xfId="0" applyBorder="1"/>
    <xf numFmtId="0" fontId="0" fillId="0" borderId="20" xfId="0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11" fillId="0" borderId="0" xfId="4"/>
    <xf numFmtId="0" fontId="8" fillId="0" borderId="13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/>
    <xf numFmtId="0" fontId="16" fillId="14" borderId="1" xfId="5" applyFont="1" applyFill="1" applyBorder="1" applyAlignment="1">
      <alignment vertical="center"/>
    </xf>
    <xf numFmtId="0" fontId="1" fillId="14" borderId="1" xfId="5" applyFill="1" applyBorder="1" applyAlignment="1">
      <alignment vertical="center"/>
    </xf>
    <xf numFmtId="0" fontId="1" fillId="14" borderId="1" xfId="5" applyFill="1" applyBorder="1" applyAlignment="1">
      <alignment horizontal="center" vertical="center"/>
    </xf>
    <xf numFmtId="0" fontId="20" fillId="0" borderId="13" xfId="0" applyFont="1" applyBorder="1"/>
    <xf numFmtId="0" fontId="20" fillId="0" borderId="1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1" fillId="0" borderId="0" xfId="0" applyFont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67" fontId="0" fillId="0" borderId="0" xfId="2" applyNumberFormat="1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1" fillId="0" borderId="16" xfId="0" applyFont="1" applyBorder="1"/>
    <xf numFmtId="0" fontId="21" fillId="0" borderId="17" xfId="0" applyFont="1" applyBorder="1"/>
    <xf numFmtId="0" fontId="21" fillId="0" borderId="18" xfId="0" applyFont="1" applyBorder="1"/>
    <xf numFmtId="0" fontId="21" fillId="0" borderId="19" xfId="0" applyFont="1" applyBorder="1"/>
    <xf numFmtId="0" fontId="21" fillId="0" borderId="20" xfId="0" applyFont="1" applyBorder="1"/>
    <xf numFmtId="0" fontId="21" fillId="0" borderId="22" xfId="0" applyFont="1" applyBorder="1"/>
    <xf numFmtId="0" fontId="21" fillId="0" borderId="21" xfId="0" applyFont="1" applyBorder="1"/>
    <xf numFmtId="0" fontId="21" fillId="0" borderId="23" xfId="0" applyFont="1" applyBorder="1"/>
    <xf numFmtId="0" fontId="23" fillId="0" borderId="13" xfId="0" applyFont="1" applyBorder="1"/>
    <xf numFmtId="0" fontId="24" fillId="0" borderId="0" xfId="0" applyFont="1"/>
    <xf numFmtId="0" fontId="6" fillId="0" borderId="10" xfId="0" applyFont="1" applyBorder="1"/>
    <xf numFmtId="167" fontId="6" fillId="0" borderId="10" xfId="0" applyNumberFormat="1" applyFont="1" applyBorder="1"/>
    <xf numFmtId="0" fontId="16" fillId="0" borderId="1" xfId="0" applyFont="1" applyBorder="1" applyAlignment="1">
      <alignment horizontal="right"/>
    </xf>
    <xf numFmtId="0" fontId="1" fillId="0" borderId="0" xfId="0" applyFont="1"/>
    <xf numFmtId="168" fontId="1" fillId="0" borderId="0" xfId="0" applyNumberFormat="1" applyFont="1"/>
    <xf numFmtId="9" fontId="1" fillId="0" borderId="0" xfId="3" applyFont="1" applyBorder="1"/>
    <xf numFmtId="168" fontId="1" fillId="12" borderId="0" xfId="1" applyNumberFormat="1" applyFont="1" applyFill="1" applyBorder="1"/>
    <xf numFmtId="168" fontId="1" fillId="0" borderId="0" xfId="1" applyNumberFormat="1" applyFont="1" applyBorder="1"/>
    <xf numFmtId="0" fontId="16" fillId="0" borderId="10" xfId="0" applyFont="1" applyBorder="1"/>
    <xf numFmtId="168" fontId="16" fillId="0" borderId="10" xfId="0" applyNumberFormat="1" applyFont="1" applyBorder="1"/>
    <xf numFmtId="9" fontId="16" fillId="0" borderId="10" xfId="3" applyFont="1" applyBorder="1"/>
    <xf numFmtId="168" fontId="1" fillId="0" borderId="10" xfId="1" applyNumberFormat="1" applyFont="1" applyBorder="1"/>
    <xf numFmtId="168" fontId="1" fillId="12" borderId="10" xfId="1" applyNumberFormat="1" applyFont="1" applyFill="1" applyBorder="1"/>
    <xf numFmtId="9" fontId="0" fillId="0" borderId="0" xfId="3" applyFont="1"/>
    <xf numFmtId="3" fontId="0" fillId="0" borderId="0" xfId="0" applyNumberForma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0" fontId="25" fillId="0" borderId="1" xfId="0" applyFont="1" applyBorder="1"/>
    <xf numFmtId="169" fontId="0" fillId="0" borderId="0" xfId="0" applyNumberFormat="1" applyAlignment="1">
      <alignment vertical="center"/>
    </xf>
    <xf numFmtId="9" fontId="0" fillId="0" borderId="0" xfId="3" applyFont="1" applyBorder="1"/>
    <xf numFmtId="168" fontId="0" fillId="0" borderId="0" xfId="1" applyNumberFormat="1" applyFont="1" applyAlignment="1">
      <alignment horizontal="left"/>
    </xf>
    <xf numFmtId="168" fontId="0" fillId="0" borderId="0" xfId="1" applyNumberFormat="1" applyFont="1" applyBorder="1"/>
    <xf numFmtId="165" fontId="0" fillId="0" borderId="0" xfId="0" applyNumberFormat="1"/>
    <xf numFmtId="168" fontId="0" fillId="0" borderId="0" xfId="0" applyNumberFormat="1"/>
    <xf numFmtId="0" fontId="19" fillId="0" borderId="22" xfId="0" applyFont="1" applyBorder="1"/>
    <xf numFmtId="0" fontId="7" fillId="0" borderId="22" xfId="0" applyFont="1" applyBorder="1"/>
    <xf numFmtId="15" fontId="0" fillId="0" borderId="0" xfId="0" applyNumberFormat="1"/>
    <xf numFmtId="9" fontId="0" fillId="0" borderId="0" xfId="0" applyNumberFormat="1"/>
    <xf numFmtId="9" fontId="0" fillId="0" borderId="0" xfId="3" applyFont="1" applyAlignment="1">
      <alignment horizontal="right" vertical="center"/>
    </xf>
    <xf numFmtId="0" fontId="0" fillId="0" borderId="0" xfId="0" applyAlignment="1">
      <alignment horizontal="left" vertical="center"/>
    </xf>
    <xf numFmtId="168" fontId="0" fillId="0" borderId="0" xfId="1" applyNumberFormat="1" applyFont="1" applyAlignment="1">
      <alignment horizontal="left" vertical="center"/>
    </xf>
    <xf numFmtId="0" fontId="7" fillId="0" borderId="0" xfId="0" applyFont="1"/>
    <xf numFmtId="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68" fontId="6" fillId="0" borderId="0" xfId="1" applyNumberFormat="1" applyFont="1" applyAlignment="1">
      <alignment horizontal="left" vertical="center"/>
    </xf>
    <xf numFmtId="168" fontId="0" fillId="0" borderId="0" xfId="1" applyNumberFormat="1" applyFont="1" applyAlignment="1">
      <alignment horizontal="right" vertical="center"/>
    </xf>
    <xf numFmtId="168" fontId="6" fillId="0" borderId="1" xfId="1" applyNumberFormat="1" applyFont="1" applyBorder="1" applyAlignment="1">
      <alignment horizontal="right" vertical="center"/>
    </xf>
    <xf numFmtId="170" fontId="0" fillId="0" borderId="0" xfId="1" applyNumberFormat="1" applyFont="1"/>
    <xf numFmtId="0" fontId="3" fillId="0" borderId="0" xfId="0" applyFont="1" applyAlignment="1">
      <alignment vertical="center"/>
    </xf>
    <xf numFmtId="0" fontId="3" fillId="0" borderId="0" xfId="0" applyFont="1"/>
    <xf numFmtId="0" fontId="12" fillId="56" borderId="3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12" fillId="57" borderId="32" xfId="0" applyFont="1" applyFill="1" applyBorder="1" applyAlignment="1">
      <alignment horizontal="center" vertical="center"/>
    </xf>
    <xf numFmtId="0" fontId="9" fillId="58" borderId="32" xfId="0" applyFont="1" applyFill="1" applyBorder="1" applyAlignment="1">
      <alignment horizontal="center" vertical="center"/>
    </xf>
    <xf numFmtId="0" fontId="12" fillId="59" borderId="32" xfId="0" applyFont="1" applyFill="1" applyBorder="1" applyAlignment="1">
      <alignment horizontal="center" vertical="center"/>
    </xf>
    <xf numFmtId="0" fontId="12" fillId="60" borderId="32" xfId="0" applyFont="1" applyFill="1" applyBorder="1" applyAlignment="1">
      <alignment horizontal="center" vertical="center"/>
    </xf>
    <xf numFmtId="0" fontId="12" fillId="61" borderId="32" xfId="0" applyFont="1" applyFill="1" applyBorder="1" applyAlignment="1">
      <alignment horizontal="center" vertical="center"/>
    </xf>
    <xf numFmtId="0" fontId="12" fillId="62" borderId="32" xfId="0" applyFont="1" applyFill="1" applyBorder="1" applyAlignment="1">
      <alignment horizontal="center" vertical="center"/>
    </xf>
    <xf numFmtId="0" fontId="12" fillId="63" borderId="32" xfId="0" applyFont="1" applyFill="1" applyBorder="1" applyAlignment="1">
      <alignment horizontal="center" vertical="center"/>
    </xf>
    <xf numFmtId="0" fontId="12" fillId="19" borderId="32" xfId="0" applyFont="1" applyFill="1" applyBorder="1" applyAlignment="1">
      <alignment horizontal="center" vertical="center"/>
    </xf>
    <xf numFmtId="0" fontId="12" fillId="39" borderId="32" xfId="0" applyFont="1" applyFill="1" applyBorder="1" applyAlignment="1">
      <alignment horizontal="center" vertical="center"/>
    </xf>
    <xf numFmtId="0" fontId="12" fillId="48" borderId="32" xfId="0" applyFont="1" applyFill="1" applyBorder="1" applyAlignment="1">
      <alignment horizontal="center" vertical="center"/>
    </xf>
    <xf numFmtId="0" fontId="12" fillId="49" borderId="32" xfId="0" applyFont="1" applyFill="1" applyBorder="1" applyAlignment="1">
      <alignment horizontal="center" vertical="center"/>
    </xf>
    <xf numFmtId="0" fontId="9" fillId="50" borderId="32" xfId="0" applyFont="1" applyFill="1" applyBorder="1" applyAlignment="1">
      <alignment horizontal="center" vertical="center"/>
    </xf>
    <xf numFmtId="0" fontId="12" fillId="51" borderId="32" xfId="0" applyFont="1" applyFill="1" applyBorder="1" applyAlignment="1">
      <alignment horizontal="center" vertical="center"/>
    </xf>
    <xf numFmtId="0" fontId="9" fillId="52" borderId="32" xfId="0" applyFont="1" applyFill="1" applyBorder="1" applyAlignment="1">
      <alignment horizontal="center" vertical="center"/>
    </xf>
    <xf numFmtId="0" fontId="9" fillId="53" borderId="32" xfId="0" applyFont="1" applyFill="1" applyBorder="1" applyAlignment="1">
      <alignment horizontal="center" vertical="center"/>
    </xf>
    <xf numFmtId="0" fontId="9" fillId="54" borderId="32" xfId="0" applyFont="1" applyFill="1" applyBorder="1" applyAlignment="1">
      <alignment horizontal="center" vertical="center"/>
    </xf>
    <xf numFmtId="0" fontId="12" fillId="55" borderId="32" xfId="0" applyFont="1" applyFill="1" applyBorder="1" applyAlignment="1">
      <alignment horizontal="center" vertical="center"/>
    </xf>
    <xf numFmtId="0" fontId="12" fillId="40" borderId="32" xfId="0" applyFont="1" applyFill="1" applyBorder="1" applyAlignment="1">
      <alignment horizontal="center" vertical="center"/>
    </xf>
    <xf numFmtId="0" fontId="12" fillId="41" borderId="32" xfId="0" applyFont="1" applyFill="1" applyBorder="1" applyAlignment="1">
      <alignment horizontal="center" vertical="center"/>
    </xf>
    <xf numFmtId="0" fontId="9" fillId="42" borderId="32" xfId="0" applyFont="1" applyFill="1" applyBorder="1" applyAlignment="1">
      <alignment horizontal="center" vertical="center"/>
    </xf>
    <xf numFmtId="0" fontId="12" fillId="43" borderId="32" xfId="0" applyFont="1" applyFill="1" applyBorder="1" applyAlignment="1">
      <alignment horizontal="center" vertical="center"/>
    </xf>
    <xf numFmtId="0" fontId="9" fillId="44" borderId="32" xfId="0" applyFont="1" applyFill="1" applyBorder="1" applyAlignment="1">
      <alignment horizontal="center" vertical="center"/>
    </xf>
    <xf numFmtId="0" fontId="9" fillId="45" borderId="32" xfId="0" applyFont="1" applyFill="1" applyBorder="1" applyAlignment="1">
      <alignment horizontal="center" vertical="center"/>
    </xf>
    <xf numFmtId="0" fontId="9" fillId="46" borderId="32" xfId="0" applyFont="1" applyFill="1" applyBorder="1" applyAlignment="1">
      <alignment horizontal="center" vertical="center"/>
    </xf>
    <xf numFmtId="0" fontId="12" fillId="47" borderId="32" xfId="0" applyFont="1" applyFill="1" applyBorder="1" applyAlignment="1">
      <alignment horizontal="center" vertical="center"/>
    </xf>
    <xf numFmtId="0" fontId="12" fillId="30" borderId="32" xfId="0" applyFont="1" applyFill="1" applyBorder="1" applyAlignment="1">
      <alignment horizontal="center" vertical="center"/>
    </xf>
    <xf numFmtId="0" fontId="12" fillId="31" borderId="32" xfId="0" applyFont="1" applyFill="1" applyBorder="1" applyAlignment="1">
      <alignment horizontal="center" vertical="center"/>
    </xf>
    <xf numFmtId="0" fontId="9" fillId="32" borderId="32" xfId="0" applyFont="1" applyFill="1" applyBorder="1" applyAlignment="1">
      <alignment horizontal="center" vertical="center"/>
    </xf>
    <xf numFmtId="0" fontId="12" fillId="33" borderId="32" xfId="0" applyFont="1" applyFill="1" applyBorder="1" applyAlignment="1">
      <alignment horizontal="center" vertical="center"/>
    </xf>
    <xf numFmtId="0" fontId="9" fillId="34" borderId="32" xfId="0" applyFont="1" applyFill="1" applyBorder="1" applyAlignment="1">
      <alignment horizontal="center" vertical="center"/>
    </xf>
    <xf numFmtId="0" fontId="9" fillId="35" borderId="32" xfId="0" applyFont="1" applyFill="1" applyBorder="1" applyAlignment="1">
      <alignment horizontal="center" vertical="center"/>
    </xf>
    <xf numFmtId="0" fontId="12" fillId="36" borderId="32" xfId="0" applyFont="1" applyFill="1" applyBorder="1" applyAlignment="1">
      <alignment horizontal="center" vertical="center"/>
    </xf>
    <xf numFmtId="0" fontId="12" fillId="37" borderId="32" xfId="0" applyFont="1" applyFill="1" applyBorder="1" applyAlignment="1">
      <alignment horizontal="center" vertical="center"/>
    </xf>
    <xf numFmtId="0" fontId="12" fillId="38" borderId="32" xfId="0" applyFont="1" applyFill="1" applyBorder="1" applyAlignment="1">
      <alignment horizontal="center" vertical="center"/>
    </xf>
    <xf numFmtId="0" fontId="12" fillId="20" borderId="32" xfId="0" applyFont="1" applyFill="1" applyBorder="1" applyAlignment="1">
      <alignment horizontal="center" vertical="center"/>
    </xf>
    <xf numFmtId="0" fontId="12" fillId="21" borderId="32" xfId="0" applyFont="1" applyFill="1" applyBorder="1" applyAlignment="1">
      <alignment horizontal="center" vertical="center"/>
    </xf>
    <xf numFmtId="0" fontId="9" fillId="22" borderId="32" xfId="0" applyFont="1" applyFill="1" applyBorder="1" applyAlignment="1">
      <alignment horizontal="center" vertical="center"/>
    </xf>
    <xf numFmtId="0" fontId="12" fillId="23" borderId="32" xfId="0" applyFont="1" applyFill="1" applyBorder="1" applyAlignment="1">
      <alignment horizontal="center" vertical="center"/>
    </xf>
    <xf numFmtId="0" fontId="9" fillId="24" borderId="32" xfId="0" applyFont="1" applyFill="1" applyBorder="1" applyAlignment="1">
      <alignment horizontal="center" vertical="center"/>
    </xf>
    <xf numFmtId="0" fontId="9" fillId="25" borderId="32" xfId="0" applyFont="1" applyFill="1" applyBorder="1" applyAlignment="1">
      <alignment horizontal="center" vertical="center"/>
    </xf>
    <xf numFmtId="0" fontId="9" fillId="26" borderId="32" xfId="0" applyFont="1" applyFill="1" applyBorder="1" applyAlignment="1">
      <alignment horizontal="center" vertical="center"/>
    </xf>
    <xf numFmtId="0" fontId="12" fillId="27" borderId="32" xfId="0" applyFont="1" applyFill="1" applyBorder="1" applyAlignment="1">
      <alignment horizontal="center" vertical="center"/>
    </xf>
    <xf numFmtId="0" fontId="12" fillId="28" borderId="32" xfId="0" applyFont="1" applyFill="1" applyBorder="1" applyAlignment="1">
      <alignment horizontal="center" vertical="center"/>
    </xf>
    <xf numFmtId="0" fontId="12" fillId="29" borderId="32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9" borderId="32" xfId="0" applyFont="1" applyFill="1" applyBorder="1" applyAlignment="1">
      <alignment horizontal="center" vertical="center"/>
    </xf>
    <xf numFmtId="0" fontId="12" fillId="10" borderId="32" xfId="0" applyFont="1" applyFill="1" applyBorder="1" applyAlignment="1">
      <alignment horizontal="center" vertical="center"/>
    </xf>
    <xf numFmtId="0" fontId="12" fillId="11" borderId="32" xfId="0" applyFont="1" applyFill="1" applyBorder="1" applyAlignment="1">
      <alignment horizontal="center" vertical="center"/>
    </xf>
    <xf numFmtId="0" fontId="12" fillId="17" borderId="32" xfId="0" applyFont="1" applyFill="1" applyBorder="1" applyAlignment="1">
      <alignment horizontal="center" vertical="center"/>
    </xf>
    <xf numFmtId="0" fontId="12" fillId="18" borderId="32" xfId="0" applyFont="1" applyFill="1" applyBorder="1" applyAlignment="1">
      <alignment horizontal="center" vertical="center"/>
    </xf>
    <xf numFmtId="0" fontId="27" fillId="0" borderId="1" xfId="0" applyFont="1" applyBorder="1"/>
    <xf numFmtId="165" fontId="27" fillId="0" borderId="1" xfId="1" applyFont="1" applyBorder="1" applyAlignment="1">
      <alignment horizontal="right"/>
    </xf>
    <xf numFmtId="0" fontId="3" fillId="0" borderId="11" xfId="0" applyFont="1" applyBorder="1"/>
    <xf numFmtId="167" fontId="3" fillId="0" borderId="11" xfId="2" applyNumberFormat="1" applyFont="1" applyBorder="1"/>
    <xf numFmtId="171" fontId="3" fillId="0" borderId="11" xfId="3" applyNumberFormat="1" applyFont="1" applyBorder="1"/>
    <xf numFmtId="0" fontId="3" fillId="0" borderId="12" xfId="0" applyFont="1" applyBorder="1"/>
    <xf numFmtId="167" fontId="3" fillId="0" borderId="12" xfId="2" applyNumberFormat="1" applyFont="1" applyBorder="1"/>
    <xf numFmtId="171" fontId="3" fillId="0" borderId="12" xfId="3" applyNumberFormat="1" applyFont="1" applyBorder="1"/>
    <xf numFmtId="0" fontId="3" fillId="0" borderId="33" xfId="0" applyFont="1" applyBorder="1"/>
    <xf numFmtId="167" fontId="3" fillId="0" borderId="33" xfId="2" applyNumberFormat="1" applyFont="1" applyBorder="1"/>
    <xf numFmtId="171" fontId="3" fillId="0" borderId="33" xfId="3" applyNumberFormat="1" applyFont="1" applyBorder="1"/>
    <xf numFmtId="0" fontId="27" fillId="0" borderId="10" xfId="0" applyFont="1" applyBorder="1"/>
    <xf numFmtId="167" fontId="27" fillId="0" borderId="10" xfId="0" applyNumberFormat="1" applyFont="1" applyBorder="1"/>
    <xf numFmtId="171" fontId="27" fillId="0" borderId="10" xfId="3" applyNumberFormat="1" applyFont="1" applyBorder="1"/>
    <xf numFmtId="165" fontId="6" fillId="0" borderId="1" xfId="1" applyFont="1" applyBorder="1" applyAlignment="1">
      <alignment horizontal="right"/>
    </xf>
    <xf numFmtId="0" fontId="28" fillId="0" borderId="0" xfId="0" applyFont="1"/>
    <xf numFmtId="0" fontId="28" fillId="0" borderId="34" xfId="0" applyFont="1" applyBorder="1"/>
    <xf numFmtId="0" fontId="29" fillId="0" borderId="12" xfId="0" applyFont="1" applyBorder="1"/>
    <xf numFmtId="0" fontId="29" fillId="0" borderId="33" xfId="0" applyFont="1" applyBorder="1"/>
    <xf numFmtId="167" fontId="3" fillId="0" borderId="0" xfId="2" applyNumberFormat="1" applyFont="1"/>
    <xf numFmtId="168" fontId="3" fillId="0" borderId="0" xfId="1" applyNumberFormat="1" applyFont="1"/>
    <xf numFmtId="0" fontId="3" fillId="0" borderId="34" xfId="0" applyFont="1" applyBorder="1"/>
    <xf numFmtId="167" fontId="3" fillId="0" borderId="34" xfId="2" applyNumberFormat="1" applyFont="1" applyBorder="1"/>
    <xf numFmtId="168" fontId="3" fillId="0" borderId="34" xfId="1" applyNumberFormat="1" applyFont="1" applyBorder="1"/>
    <xf numFmtId="0" fontId="30" fillId="0" borderId="12" xfId="0" applyFont="1" applyBorder="1"/>
    <xf numFmtId="167" fontId="30" fillId="0" borderId="12" xfId="2" applyNumberFormat="1" applyFont="1" applyBorder="1"/>
    <xf numFmtId="168" fontId="30" fillId="0" borderId="12" xfId="1" applyNumberFormat="1" applyFont="1" applyBorder="1"/>
    <xf numFmtId="0" fontId="30" fillId="0" borderId="33" xfId="0" applyFont="1" applyBorder="1"/>
    <xf numFmtId="167" fontId="30" fillId="0" borderId="33" xfId="2" applyNumberFormat="1" applyFont="1" applyBorder="1"/>
    <xf numFmtId="168" fontId="30" fillId="0" borderId="33" xfId="1" applyNumberFormat="1" applyFont="1" applyBorder="1"/>
    <xf numFmtId="167" fontId="27" fillId="0" borderId="10" xfId="2" applyNumberFormat="1" applyFont="1" applyBorder="1"/>
    <xf numFmtId="168" fontId="27" fillId="0" borderId="10" xfId="1" applyNumberFormat="1" applyFont="1" applyBorder="1"/>
    <xf numFmtId="0" fontId="0" fillId="12" borderId="0" xfId="0" applyFill="1"/>
    <xf numFmtId="0" fontId="0" fillId="64" borderId="0" xfId="0" applyFill="1"/>
    <xf numFmtId="0" fontId="0" fillId="65" borderId="0" xfId="0" applyFill="1"/>
    <xf numFmtId="0" fontId="0" fillId="15" borderId="0" xfId="0" applyFill="1"/>
    <xf numFmtId="0" fontId="0" fillId="66" borderId="0" xfId="0" applyFill="1"/>
    <xf numFmtId="0" fontId="0" fillId="67" borderId="0" xfId="0" applyFill="1"/>
    <xf numFmtId="9" fontId="10" fillId="0" borderId="0" xfId="3" applyFont="1"/>
    <xf numFmtId="0" fontId="3" fillId="0" borderId="0" xfId="0" applyFont="1" applyAlignment="1">
      <alignment horizontal="left" indent="1"/>
    </xf>
    <xf numFmtId="0" fontId="31" fillId="0" borderId="0" xfId="0" applyFont="1"/>
    <xf numFmtId="0" fontId="27" fillId="16" borderId="35" xfId="0" applyFont="1" applyFill="1" applyBorder="1" applyAlignment="1">
      <alignment horizontal="left" indent="1"/>
    </xf>
    <xf numFmtId="168" fontId="27" fillId="16" borderId="35" xfId="1" applyNumberFormat="1" applyFont="1" applyFill="1" applyBorder="1"/>
    <xf numFmtId="0" fontId="27" fillId="68" borderId="35" xfId="0" applyFont="1" applyFill="1" applyBorder="1" applyAlignment="1">
      <alignment horizontal="left" indent="1"/>
    </xf>
    <xf numFmtId="168" fontId="27" fillId="68" borderId="35" xfId="1" applyNumberFormat="1" applyFont="1" applyFill="1" applyBorder="1"/>
    <xf numFmtId="0" fontId="0" fillId="0" borderId="37" xfId="0" applyBorder="1"/>
    <xf numFmtId="0" fontId="3" fillId="0" borderId="37" xfId="0" applyFont="1" applyBorder="1"/>
    <xf numFmtId="168" fontId="3" fillId="0" borderId="37" xfId="1" applyNumberFormat="1" applyFont="1" applyBorder="1"/>
    <xf numFmtId="168" fontId="27" fillId="16" borderId="38" xfId="1" applyNumberFormat="1" applyFont="1" applyFill="1" applyBorder="1"/>
    <xf numFmtId="168" fontId="27" fillId="68" borderId="38" xfId="1" applyNumberFormat="1" applyFont="1" applyFill="1" applyBorder="1"/>
    <xf numFmtId="165" fontId="6" fillId="0" borderId="36" xfId="1" applyFont="1" applyBorder="1" applyAlignment="1">
      <alignment horizontal="right"/>
    </xf>
    <xf numFmtId="0" fontId="27" fillId="16" borderId="35" xfId="0" applyFont="1" applyFill="1" applyBorder="1" applyAlignment="1">
      <alignment horizontal="left"/>
    </xf>
    <xf numFmtId="171" fontId="31" fillId="0" borderId="0" xfId="3" applyNumberFormat="1" applyFont="1"/>
    <xf numFmtId="171" fontId="27" fillId="16" borderId="38" xfId="3" applyNumberFormat="1" applyFont="1" applyFill="1" applyBorder="1"/>
    <xf numFmtId="165" fontId="27" fillId="0" borderId="36" xfId="1" applyFont="1" applyBorder="1" applyAlignment="1">
      <alignment horizontal="right"/>
    </xf>
    <xf numFmtId="171" fontId="3" fillId="0" borderId="0" xfId="3" applyNumberFormat="1" applyFont="1" applyBorder="1"/>
    <xf numFmtId="171" fontId="31" fillId="0" borderId="37" xfId="3" applyNumberFormat="1" applyFont="1" applyBorder="1"/>
    <xf numFmtId="171" fontId="31" fillId="0" borderId="0" xfId="3" applyNumberFormat="1" applyFont="1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2" fillId="0" borderId="11" xfId="0" applyFont="1" applyBorder="1" applyAlignment="1">
      <alignment vertical="center" wrapText="1"/>
    </xf>
    <xf numFmtId="0" fontId="32" fillId="0" borderId="12" xfId="0" applyFont="1" applyBorder="1" applyAlignment="1">
      <alignment vertical="center" wrapText="1"/>
    </xf>
    <xf numFmtId="0" fontId="11" fillId="0" borderId="0" xfId="4" applyAlignment="1">
      <alignment horizontal="left" vertical="center"/>
    </xf>
    <xf numFmtId="0" fontId="33" fillId="0" borderId="11" xfId="4" applyFont="1" applyBorder="1" applyAlignment="1">
      <alignment horizontal="left" vertical="center"/>
    </xf>
    <xf numFmtId="0" fontId="33" fillId="0" borderId="12" xfId="4" applyFont="1" applyBorder="1" applyAlignment="1">
      <alignment horizontal="left" vertical="center"/>
    </xf>
    <xf numFmtId="0" fontId="33" fillId="0" borderId="12" xfId="4" applyFont="1" applyBorder="1" applyAlignment="1">
      <alignment horizontal="center" vertical="center" wrapText="1"/>
    </xf>
    <xf numFmtId="0" fontId="11" fillId="0" borderId="0" xfId="4" applyAlignment="1">
      <alignment horizontal="left" indent="1"/>
    </xf>
    <xf numFmtId="0" fontId="11" fillId="0" borderId="0" xfId="4" applyAlignment="1">
      <alignment horizontal="left"/>
    </xf>
    <xf numFmtId="0" fontId="6" fillId="0" borderId="0" xfId="0" applyFont="1"/>
    <xf numFmtId="0" fontId="6" fillId="69" borderId="16" xfId="0" applyFont="1" applyFill="1" applyBorder="1" applyAlignment="1">
      <alignment horizontal="left" indent="1"/>
    </xf>
    <xf numFmtId="0" fontId="0" fillId="69" borderId="17" xfId="0" applyFill="1" applyBorder="1" applyAlignment="1">
      <alignment horizontal="left" indent="1"/>
    </xf>
    <xf numFmtId="0" fontId="0" fillId="69" borderId="17" xfId="0" applyFill="1" applyBorder="1"/>
    <xf numFmtId="0" fontId="0" fillId="69" borderId="18" xfId="0" applyFill="1" applyBorder="1"/>
    <xf numFmtId="0" fontId="6" fillId="69" borderId="19" xfId="0" applyFont="1" applyFill="1" applyBorder="1" applyAlignment="1">
      <alignment horizontal="left" indent="1"/>
    </xf>
    <xf numFmtId="0" fontId="0" fillId="69" borderId="0" xfId="0" applyFill="1" applyAlignment="1">
      <alignment horizontal="left" indent="1"/>
    </xf>
    <xf numFmtId="0" fontId="0" fillId="69" borderId="0" xfId="0" applyFill="1"/>
    <xf numFmtId="0" fontId="0" fillId="69" borderId="20" xfId="0" applyFill="1" applyBorder="1"/>
    <xf numFmtId="0" fontId="0" fillId="69" borderId="0" xfId="0" applyFill="1" applyAlignment="1">
      <alignment horizontal="left" vertical="top" wrapText="1" indent="1"/>
    </xf>
    <xf numFmtId="0" fontId="0" fillId="69" borderId="18" xfId="0" applyFill="1" applyBorder="1" applyAlignment="1">
      <alignment horizontal="left" indent="1"/>
    </xf>
    <xf numFmtId="0" fontId="0" fillId="69" borderId="20" xfId="0" applyFill="1" applyBorder="1" applyAlignment="1">
      <alignment horizontal="left" indent="1"/>
    </xf>
    <xf numFmtId="0" fontId="0" fillId="69" borderId="21" xfId="0" applyFill="1" applyBorder="1" applyAlignment="1">
      <alignment horizontal="left" vertical="top" wrapText="1"/>
    </xf>
    <xf numFmtId="0" fontId="0" fillId="69" borderId="22" xfId="0" applyFill="1" applyBorder="1" applyAlignment="1">
      <alignment horizontal="left" vertical="top" wrapText="1"/>
    </xf>
    <xf numFmtId="0" fontId="0" fillId="69" borderId="23" xfId="0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69" borderId="19" xfId="0" applyFill="1" applyBorder="1" applyAlignment="1">
      <alignment horizontal="left" vertical="top" wrapText="1" indent="1"/>
    </xf>
    <xf numFmtId="0" fontId="0" fillId="69" borderId="0" xfId="0" applyFill="1" applyAlignment="1">
      <alignment horizontal="left" vertical="top" wrapText="1" indent="1"/>
    </xf>
    <xf numFmtId="0" fontId="0" fillId="69" borderId="20" xfId="0" applyFill="1" applyBorder="1" applyAlignment="1">
      <alignment horizontal="left" vertical="top" wrapText="1" indent="1"/>
    </xf>
    <xf numFmtId="0" fontId="0" fillId="69" borderId="21" xfId="0" applyFill="1" applyBorder="1" applyAlignment="1">
      <alignment horizontal="left" vertical="top" wrapText="1" indent="1"/>
    </xf>
    <xf numFmtId="0" fontId="0" fillId="69" borderId="22" xfId="0" applyFill="1" applyBorder="1" applyAlignment="1">
      <alignment horizontal="left" vertical="top" wrapText="1" indent="1"/>
    </xf>
    <xf numFmtId="0" fontId="0" fillId="69" borderId="23" xfId="0" applyFill="1" applyBorder="1" applyAlignment="1">
      <alignment horizontal="left" vertical="top" wrapText="1" indent="1"/>
    </xf>
    <xf numFmtId="0" fontId="22" fillId="13" borderId="0" xfId="0" applyFont="1" applyFill="1" applyAlignment="1">
      <alignment horizontal="center" vertical="center"/>
    </xf>
    <xf numFmtId="0" fontId="15" fillId="13" borderId="16" xfId="0" applyFont="1" applyFill="1" applyBorder="1" applyAlignment="1">
      <alignment horizontal="center" vertical="center"/>
    </xf>
    <xf numFmtId="0" fontId="15" fillId="13" borderId="17" xfId="0" applyFont="1" applyFill="1" applyBorder="1" applyAlignment="1">
      <alignment horizontal="center" vertical="center"/>
    </xf>
    <xf numFmtId="0" fontId="15" fillId="13" borderId="18" xfId="0" applyFont="1" applyFill="1" applyBorder="1" applyAlignment="1">
      <alignment horizontal="center" vertical="center"/>
    </xf>
    <xf numFmtId="0" fontId="0" fillId="12" borderId="14" xfId="0" applyFill="1" applyBorder="1" applyAlignment="1">
      <alignment horizontal="left"/>
    </xf>
    <xf numFmtId="0" fontId="0" fillId="12" borderId="31" xfId="0" applyFill="1" applyBorder="1" applyAlignment="1">
      <alignment horizontal="left"/>
    </xf>
    <xf numFmtId="0" fontId="0" fillId="12" borderId="15" xfId="0" applyFill="1" applyBorder="1" applyAlignment="1">
      <alignment horizontal="left"/>
    </xf>
  </cellXfs>
  <cellStyles count="6">
    <cellStyle name="Comma" xfId="1" builtinId="3"/>
    <cellStyle name="Currency" xfId="2" builtinId="4"/>
    <cellStyle name="Hyperlink" xfId="4" builtinId="8"/>
    <cellStyle name="Normal" xfId="0" builtinId="0" customBuiltin="1"/>
    <cellStyle name="Normal 2" xfId="5" xr:uid="{2DA8085F-12F9-42C3-BD0A-9358BBE90F07}"/>
    <cellStyle name="Per cent" xfId="3" builtinId="5"/>
  </cellStyles>
  <dxfs count="28">
    <dxf>
      <fill>
        <patternFill>
          <bgColor theme="5" tint="0.79998168889431442"/>
        </patternFill>
      </fill>
    </dxf>
    <dxf>
      <fill>
        <patternFill>
          <bgColor theme="2" tint="0.79998168889431442"/>
        </patternFill>
      </fill>
    </dxf>
    <dxf>
      <fill>
        <patternFill>
          <bgColor theme="2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166" formatCode="dd\-mmm\-yy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66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border>
        <bottom style="thin">
          <color rgb="FF000000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numFmt numFmtId="166" formatCode="dd\-mmm\-yy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66" formatCode="dd\-mmm\-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border>
        <bottom style="thin">
          <color rgb="FF000000"/>
        </bottom>
      </border>
    </dxf>
    <dxf>
      <font>
        <b/>
      </font>
    </dxf>
    <dxf>
      <font>
        <b/>
        <i val="0"/>
      </font>
      <border>
        <bottom style="thick">
          <color auto="1"/>
        </bottom>
      </border>
    </dxf>
    <dxf>
      <border>
        <horizontal style="dotted">
          <color theme="0" tint="-0.24994659260841701"/>
        </horizontal>
      </border>
    </dxf>
    <dxf>
      <fill>
        <patternFill>
          <bgColor rgb="FFDFFCFD"/>
        </patternFill>
      </fill>
    </dxf>
    <dxf>
      <font>
        <b/>
        <i val="0"/>
        <color theme="0"/>
      </font>
      <fill>
        <patternFill>
          <bgColor rgb="FF0A9396"/>
        </patternFill>
      </fill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color theme="0"/>
      </font>
      <fill>
        <patternFill>
          <bgColor theme="8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rgb="FFF9F9F9"/>
        </patternFill>
      </fill>
    </dxf>
    <dxf>
      <font>
        <b/>
        <i val="0"/>
        <color theme="0"/>
      </font>
      <fill>
        <patternFill>
          <bgColor theme="9"/>
        </patternFill>
      </fill>
    </dxf>
  </dxfs>
  <tableStyles count="4" defaultTableStyle="TableStyleMedium2" defaultPivotStyle="PivotStyleLight16">
    <tableStyle name="Custom Table Style 1" pivot="0" count="2" xr9:uid="{9662EFD5-D513-49B7-92F1-0A2E6350726A}">
      <tableStyleElement type="headerRow" dxfId="27"/>
      <tableStyleElement type="secondRowStripe" dxfId="26"/>
    </tableStyle>
    <tableStyle name="Custom Table Style 2" pivot="0" count="2" xr9:uid="{1CF7A90C-E407-4C81-88F5-360740EA5606}">
      <tableStyleElement type="wholeTable" dxfId="25"/>
      <tableStyleElement type="headerRow" dxfId="24"/>
    </tableStyle>
    <tableStyle name="Custom Table Style 2 2" pivot="0" count="3" xr9:uid="{66FFC1A8-7135-4761-AF6C-2968232BFF42}">
      <tableStyleElement type="wholeTable" dxfId="23"/>
      <tableStyleElement type="headerRow" dxfId="22"/>
      <tableStyleElement type="secondRowStripe" dxfId="21"/>
    </tableStyle>
    <tableStyle name="Custom Table Style 3" pivot="0" count="2" xr9:uid="{01D224AE-ED71-446A-B5E2-DEE0982DE3B2}">
      <tableStyleElement type="wholeTable" dxfId="20"/>
      <tableStyleElement type="headerRow" dxfId="19"/>
    </tableStyle>
  </tableStyles>
  <colors>
    <mruColors>
      <color rgb="FFFBFBFB"/>
      <color rgb="FFFDFDFD"/>
      <color rgb="FFF9F9F9"/>
      <color rgb="FFDFFCFD"/>
      <color rgb="FFD0FBFC"/>
      <color rgb="FF0A9396"/>
      <color rgb="FF772E25"/>
      <color rgb="FFC44536"/>
      <color rgb="FFD98B78"/>
      <color rgb="FF9BC0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166614999896666E-2"/>
          <c:y val="0.15926290463692036"/>
          <c:w val="0.86474414615495898"/>
          <c:h val="0.72256124234470676"/>
        </c:manualLayout>
      </c:layout>
      <c:areaChart>
        <c:grouping val="standard"/>
        <c:varyColors val="0"/>
        <c:ser>
          <c:idx val="1"/>
          <c:order val="1"/>
          <c:tx>
            <c:strRef>
              <c:f>Benchmark!$C$23</c:f>
              <c:strCache>
                <c:ptCount val="1"/>
                <c:pt idx="0">
                  <c:v>Revenue</c:v>
                </c:pt>
              </c:strCache>
            </c:strRef>
          </c:tx>
          <c:spPr>
            <a:gradFill>
              <a:gsLst>
                <a:gs pos="0">
                  <a:srgbClr val="3285F3">
                    <a:alpha val="20000"/>
                  </a:srgbClr>
                </a:gs>
                <a:gs pos="100000">
                  <a:srgbClr val="3285F3">
                    <a:alpha val="0"/>
                  </a:srgbClr>
                </a:gs>
              </a:gsLst>
              <a:lin ang="5400000" scaled="1"/>
            </a:gradFill>
            <a:ln w="25400">
              <a:noFill/>
            </a:ln>
            <a:effectLst/>
          </c:spP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4</c:v>
              </c:pt>
              <c:pt idx="1">
                <c:v>5</c:v>
              </c:pt>
              <c:pt idx="2">
                <c:v>4</c:v>
              </c:pt>
              <c:pt idx="3">
                <c:v>7</c:v>
              </c:pt>
              <c:pt idx="4">
                <c:v>6</c:v>
              </c:pt>
              <c:pt idx="5">
                <c:v>8</c:v>
              </c:pt>
              <c:pt idx="6">
                <c:v>5</c:v>
              </c:pt>
              <c:pt idx="7">
                <c:v>10</c:v>
              </c:pt>
              <c:pt idx="8">
                <c:v>12</c:v>
              </c:pt>
              <c:pt idx="9">
                <c:v>11</c:v>
              </c:pt>
              <c:pt idx="10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0-7E6B-4123-947E-7A7A361EF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543407"/>
        <c:axId val="2046718319"/>
      </c:areaChart>
      <c:lineChart>
        <c:grouping val="standard"/>
        <c:varyColors val="0"/>
        <c:ser>
          <c:idx val="0"/>
          <c:order val="0"/>
          <c:tx>
            <c:strRef>
              <c:f>Benchmark!$C$23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Lit>
              <c:formatCode>General</c:formatCode>
              <c:ptCount val="11"/>
              <c:pt idx="0">
                <c:v>4</c:v>
              </c:pt>
              <c:pt idx="1">
                <c:v>5</c:v>
              </c:pt>
              <c:pt idx="2">
                <c:v>4</c:v>
              </c:pt>
              <c:pt idx="3">
                <c:v>7</c:v>
              </c:pt>
              <c:pt idx="4">
                <c:v>6</c:v>
              </c:pt>
              <c:pt idx="5">
                <c:v>8</c:v>
              </c:pt>
              <c:pt idx="6">
                <c:v>5</c:v>
              </c:pt>
              <c:pt idx="7">
                <c:v>10</c:v>
              </c:pt>
              <c:pt idx="8">
                <c:v>12</c:v>
              </c:pt>
              <c:pt idx="9">
                <c:v>11</c:v>
              </c:pt>
              <c:pt idx="10">
                <c:v>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E6B-4123-947E-7A7A361EF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543407"/>
        <c:axId val="2046718319"/>
      </c:lineChart>
      <c:catAx>
        <c:axId val="16615434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1"/>
        <c:axPos val="l"/>
        <c:numFmt formatCode="&quot;$&quot;0,&quot;K&quot;" sourceLinked="0"/>
        <c:majorTickMark val="out"/>
        <c:minorTickMark val="none"/>
        <c:tickLblPos val="nextTo"/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9166614999896666E-2"/>
          <c:y val="0.15926290463692036"/>
          <c:w val="0.86474414615495898"/>
          <c:h val="0.722561242344706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Benchmark!$C$23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3285F3">
                <a:alpha val="25000"/>
              </a:srgb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3285F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7A-4FF0-AA43-757EA724BE9A}"/>
              </c:ext>
            </c:extLst>
          </c:dPt>
          <c:cat>
            <c:strRef>
              <c:f>Benchmark!$B$24:$B$28</c:f>
              <c:strCache>
                <c:ptCount val="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</c:strCache>
            </c:strRef>
          </c:cat>
          <c:val>
            <c:numLit>
              <c:formatCode>General</c:formatCode>
              <c:ptCount val="5"/>
              <c:pt idx="0">
                <c:v>4</c:v>
              </c:pt>
              <c:pt idx="1">
                <c:v>5</c:v>
              </c:pt>
              <c:pt idx="2">
                <c:v>6</c:v>
              </c:pt>
              <c:pt idx="3">
                <c:v>7</c:v>
              </c:pt>
              <c:pt idx="4">
                <c:v>8</c:v>
              </c:pt>
            </c:numLit>
          </c:val>
          <c:extLst>
            <c:ext xmlns:c16="http://schemas.microsoft.com/office/drawing/2014/chart" uri="{C3380CC4-5D6E-409C-BE32-E72D297353CC}">
              <c16:uniqueId val="{00000001-7E6B-4123-947E-7A7A361EF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61543407"/>
        <c:axId val="2046718319"/>
      </c:barChart>
      <c:catAx>
        <c:axId val="16615434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1"/>
        <c:axPos val="l"/>
        <c:numFmt formatCode="&quot;$&quot;0,&quot;K&quot;" sourceLinked="0"/>
        <c:majorTickMark val="out"/>
        <c:minorTickMark val="none"/>
        <c:tickLblPos val="nextTo"/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34397669845266E-2"/>
          <c:y val="7.6127678705230031E-2"/>
          <c:w val="0.89933120466030947"/>
          <c:h val="0.82871272291323239"/>
        </c:manualLayout>
      </c:layout>
      <c:barChart>
        <c:barDir val="bar"/>
        <c:grouping val="percentStacked"/>
        <c:varyColors val="0"/>
        <c:ser>
          <c:idx val="0"/>
          <c:order val="0"/>
          <c:spPr>
            <a:solidFill>
              <a:schemeClr val="bg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36</c:v>
              </c:pt>
            </c:numLit>
          </c:val>
          <c:extLst>
            <c:ext xmlns:c16="http://schemas.microsoft.com/office/drawing/2014/chart" uri="{C3380CC4-5D6E-409C-BE32-E72D297353CC}">
              <c16:uniqueId val="{00000001-BFAF-4432-9F02-BBF4BE96485D}"/>
            </c:ext>
          </c:extLst>
        </c:ser>
        <c:ser>
          <c:idx val="1"/>
          <c:order val="1"/>
          <c:spPr>
            <a:solidFill>
              <a:schemeClr val="bg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2-BFAF-4432-9F02-BBF4BE964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335871520"/>
        <c:axId val="267511568"/>
      </c:barChart>
      <c:catAx>
        <c:axId val="335871520"/>
        <c:scaling>
          <c:orientation val="minMax"/>
        </c:scaling>
        <c:delete val="1"/>
        <c:axPos val="l"/>
        <c:majorTickMark val="none"/>
        <c:minorTickMark val="none"/>
        <c:tickLblPos val="nextTo"/>
        <c:crossAx val="267511568"/>
        <c:crosses val="autoZero"/>
        <c:auto val="1"/>
        <c:lblAlgn val="ctr"/>
        <c:lblOffset val="100"/>
        <c:noMultiLvlLbl val="0"/>
      </c:catAx>
      <c:valAx>
        <c:axId val="267511568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335871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Days passed in Period %:</c:v>
              </c:pt>
            </c:strLit>
          </c:cat>
          <c:val>
            <c:numLit>
              <c:formatCode>General</c:formatCode>
              <c:ptCount val="1"/>
              <c:pt idx="0">
                <c:v>40</c:v>
              </c:pt>
            </c:numLit>
          </c:val>
          <c:extLst>
            <c:ext xmlns:c16="http://schemas.microsoft.com/office/drawing/2014/chart" uri="{C3380CC4-5D6E-409C-BE32-E72D297353CC}">
              <c16:uniqueId val="{00000000-9F1D-4AA4-B07E-FA9CD7F7DFEF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60</c:v>
              </c:pt>
            </c:numLit>
          </c:val>
          <c:extLst>
            <c:ext xmlns:c16="http://schemas.microsoft.com/office/drawing/2014/chart" uri="{C3380CC4-5D6E-409C-BE32-E72D297353CC}">
              <c16:uniqueId val="{00000001-9F1D-4AA4-B07E-FA9CD7F7D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1930687"/>
        <c:axId val="171925887"/>
      </c:barChart>
      <c:catAx>
        <c:axId val="1719306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1925887"/>
        <c:crosses val="autoZero"/>
        <c:auto val="1"/>
        <c:lblAlgn val="ctr"/>
        <c:lblOffset val="100"/>
        <c:noMultiLvlLbl val="0"/>
      </c:catAx>
      <c:valAx>
        <c:axId val="171925887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17193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166614999896666E-2"/>
          <c:y val="0.15926290463692036"/>
          <c:w val="0.86474414615495898"/>
          <c:h val="0.72256124234470676"/>
        </c:manualLayout>
      </c:layout>
      <c:areaChart>
        <c:grouping val="standard"/>
        <c:varyColors val="0"/>
        <c:ser>
          <c:idx val="1"/>
          <c:order val="1"/>
          <c:tx>
            <c:strRef>
              <c:f>Benchmark!$C$23</c:f>
              <c:strCache>
                <c:ptCount val="1"/>
                <c:pt idx="0">
                  <c:v>Revenue</c:v>
                </c:pt>
              </c:strCache>
            </c:strRef>
          </c:tx>
          <c:spPr>
            <a:gradFill>
              <a:gsLst>
                <a:gs pos="0">
                  <a:srgbClr val="3285F3">
                    <a:alpha val="20000"/>
                  </a:srgbClr>
                </a:gs>
                <a:gs pos="100000">
                  <a:srgbClr val="3285F3">
                    <a:alpha val="3000"/>
                  </a:srgbClr>
                </a:gs>
              </a:gsLst>
              <a:lin ang="5400000" scaled="1"/>
            </a:gradFill>
            <a:ln w="25400">
              <a:noFill/>
            </a:ln>
            <a:effectLst/>
          </c:spP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Benchmark!$C$24:$C$35</c:f>
              <c:numCache>
                <c:formatCode>_("$"* #,##0_);_("$"* \(#,##0\);_("$"* "-"??_);_(@_)</c:formatCode>
                <c:ptCount val="12"/>
                <c:pt idx="0">
                  <c:v>19300</c:v>
                </c:pt>
                <c:pt idx="1">
                  <c:v>24750</c:v>
                </c:pt>
                <c:pt idx="2">
                  <c:v>20900</c:v>
                </c:pt>
                <c:pt idx="3">
                  <c:v>26150</c:v>
                </c:pt>
                <c:pt idx="4">
                  <c:v>32420</c:v>
                </c:pt>
                <c:pt idx="5">
                  <c:v>24300</c:v>
                </c:pt>
                <c:pt idx="6">
                  <c:v>24000</c:v>
                </c:pt>
                <c:pt idx="7">
                  <c:v>27250</c:v>
                </c:pt>
                <c:pt idx="8">
                  <c:v>23000</c:v>
                </c:pt>
                <c:pt idx="9">
                  <c:v>28850</c:v>
                </c:pt>
                <c:pt idx="10">
                  <c:v>32600</c:v>
                </c:pt>
                <c:pt idx="11">
                  <c:v>40500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A-4589-91BD-61CF0211B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543407"/>
        <c:axId val="2046718319"/>
      </c:areaChart>
      <c:lineChart>
        <c:grouping val="standard"/>
        <c:varyColors val="0"/>
        <c:ser>
          <c:idx val="0"/>
          <c:order val="0"/>
          <c:tx>
            <c:strRef>
              <c:f>Benchmark!$C$23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Benchmark!$C$24:$C$35</c:f>
              <c:numCache>
                <c:formatCode>_("$"* #,##0_);_("$"* \(#,##0\);_("$"* "-"??_);_(@_)</c:formatCode>
                <c:ptCount val="12"/>
                <c:pt idx="0">
                  <c:v>19300</c:v>
                </c:pt>
                <c:pt idx="1">
                  <c:v>24750</c:v>
                </c:pt>
                <c:pt idx="2">
                  <c:v>20900</c:v>
                </c:pt>
                <c:pt idx="3">
                  <c:v>26150</c:v>
                </c:pt>
                <c:pt idx="4">
                  <c:v>32420</c:v>
                </c:pt>
                <c:pt idx="5">
                  <c:v>24300</c:v>
                </c:pt>
                <c:pt idx="6">
                  <c:v>24000</c:v>
                </c:pt>
                <c:pt idx="7">
                  <c:v>27250</c:v>
                </c:pt>
                <c:pt idx="8">
                  <c:v>23000</c:v>
                </c:pt>
                <c:pt idx="9">
                  <c:v>28850</c:v>
                </c:pt>
                <c:pt idx="10">
                  <c:v>32600</c:v>
                </c:pt>
                <c:pt idx="11">
                  <c:v>40500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A-4589-91BD-61CF0211BE15}"/>
            </c:ext>
          </c:extLst>
        </c:ser>
        <c:ser>
          <c:idx val="2"/>
          <c:order val="2"/>
          <c:tx>
            <c:strRef>
              <c:f>Benchmark!$D$23</c:f>
              <c:strCache>
                <c:ptCount val="1"/>
                <c:pt idx="0">
                  <c:v>Benchmark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Benchmark!$D$24:$D$35</c:f>
              <c:numCache>
                <c:formatCode>_("$"* #,##0_);_("$"* \(#,##0\);_("$"* "-"??_);_(@_)</c:formatCode>
                <c:ptCount val="12"/>
                <c:pt idx="0">
                  <c:v>20881.25</c:v>
                </c:pt>
                <c:pt idx="1">
                  <c:v>23131.25</c:v>
                </c:pt>
                <c:pt idx="2">
                  <c:v>24318.75</c:v>
                </c:pt>
                <c:pt idx="3">
                  <c:v>25329.166666666668</c:v>
                </c:pt>
                <c:pt idx="4">
                  <c:v>28077.083333333332</c:v>
                </c:pt>
                <c:pt idx="5">
                  <c:v>26437.5</c:v>
                </c:pt>
                <c:pt idx="6">
                  <c:v>29793.75</c:v>
                </c:pt>
                <c:pt idx="7">
                  <c:v>29116.666666666668</c:v>
                </c:pt>
                <c:pt idx="8">
                  <c:v>30868.75</c:v>
                </c:pt>
                <c:pt idx="9">
                  <c:v>30787.5</c:v>
                </c:pt>
                <c:pt idx="10">
                  <c:v>33472.916666666664</c:v>
                </c:pt>
                <c:pt idx="11">
                  <c:v>36343.75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FA-4589-91BD-61CF0211B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543407"/>
        <c:axId val="2046718319"/>
      </c:lineChart>
      <c:catAx>
        <c:axId val="1661543407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0,&quot;K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21305360944055218"/>
          <c:y val="3.5026246719160103E-2"/>
          <c:w val="0.58045446090892183"/>
          <c:h val="9.8512073031151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1"/>
          <c:order val="1"/>
          <c:tx>
            <c:strRef>
              <c:f>Benchmark!$O$23</c:f>
              <c:strCache>
                <c:ptCount val="1"/>
                <c:pt idx="0">
                  <c:v>Net Worth</c:v>
                </c:pt>
              </c:strCache>
            </c:strRef>
          </c:tx>
          <c:spPr>
            <a:gradFill>
              <a:gsLst>
                <a:gs pos="0">
                  <a:schemeClr val="tx1">
                    <a:alpha val="8000"/>
                  </a:schemeClr>
                </a:gs>
                <a:gs pos="100000">
                  <a:schemeClr val="tx1">
                    <a:alpha val="3000"/>
                  </a:schemeClr>
                </a:gs>
              </a:gsLst>
              <a:lin ang="5400000" scaled="1"/>
            </a:gradFill>
            <a:ln>
              <a:noFill/>
            </a:ln>
            <a:effectLst/>
          </c:spPr>
          <c:val>
            <c:numRef>
              <c:f>Benchmark!$O$24:$O$35</c:f>
              <c:numCache>
                <c:formatCode>_(* #,##0_);_(* \(#,##0\);_(* "-"??_);_(@_)</c:formatCode>
                <c:ptCount val="12"/>
                <c:pt idx="0">
                  <c:v>100000</c:v>
                </c:pt>
                <c:pt idx="1">
                  <c:v>120000</c:v>
                </c:pt>
                <c:pt idx="2">
                  <c:v>140000</c:v>
                </c:pt>
                <c:pt idx="3">
                  <c:v>200000</c:v>
                </c:pt>
                <c:pt idx="4">
                  <c:v>180000</c:v>
                </c:pt>
                <c:pt idx="5">
                  <c:v>240000</c:v>
                </c:pt>
                <c:pt idx="6">
                  <c:v>300000</c:v>
                </c:pt>
                <c:pt idx="7">
                  <c:v>280000</c:v>
                </c:pt>
                <c:pt idx="8">
                  <c:v>350000</c:v>
                </c:pt>
                <c:pt idx="9">
                  <c:v>360000</c:v>
                </c:pt>
                <c:pt idx="10">
                  <c:v>390000</c:v>
                </c:pt>
                <c:pt idx="11">
                  <c:v>420000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88-4F7D-BA88-EB4B65FD5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869167"/>
        <c:axId val="1386867247"/>
      </c:areaChart>
      <c:lineChart>
        <c:grouping val="standard"/>
        <c:varyColors val="0"/>
        <c:ser>
          <c:idx val="0"/>
          <c:order val="0"/>
          <c:tx>
            <c:strRef>
              <c:f>Benchmark!$O$23</c:f>
              <c:strCache>
                <c:ptCount val="1"/>
                <c:pt idx="0">
                  <c:v>Net Worth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C88-4F7D-BA88-EB4B65FD54F4}"/>
              </c:ext>
            </c:extLst>
          </c:dPt>
          <c:cat>
            <c:numRef>
              <c:f>Benchmark!$N$24:$N$35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Benchmark!$O$24:$O$35</c:f>
              <c:numCache>
                <c:formatCode>_(* #,##0_);_(* \(#,##0\);_(* "-"??_);_(@_)</c:formatCode>
                <c:ptCount val="12"/>
                <c:pt idx="0">
                  <c:v>100000</c:v>
                </c:pt>
                <c:pt idx="1">
                  <c:v>120000</c:v>
                </c:pt>
                <c:pt idx="2">
                  <c:v>140000</c:v>
                </c:pt>
                <c:pt idx="3">
                  <c:v>200000</c:v>
                </c:pt>
                <c:pt idx="4">
                  <c:v>180000</c:v>
                </c:pt>
                <c:pt idx="5">
                  <c:v>240000</c:v>
                </c:pt>
                <c:pt idx="6">
                  <c:v>300000</c:v>
                </c:pt>
                <c:pt idx="7">
                  <c:v>280000</c:v>
                </c:pt>
                <c:pt idx="8">
                  <c:v>350000</c:v>
                </c:pt>
                <c:pt idx="9">
                  <c:v>360000</c:v>
                </c:pt>
                <c:pt idx="10">
                  <c:v>390000</c:v>
                </c:pt>
                <c:pt idx="11">
                  <c:v>420000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88-4F7D-BA88-EB4B65FD54F4}"/>
            </c:ext>
          </c:extLst>
        </c:ser>
        <c:ser>
          <c:idx val="4"/>
          <c:order val="2"/>
          <c:tx>
            <c:strRef>
              <c:f>Benchmark!$P$23</c:f>
              <c:strCache>
                <c:ptCount val="1"/>
                <c:pt idx="0">
                  <c:v>Goal 1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C88-4F7D-BA88-EB4B65FD54F4}"/>
              </c:ext>
            </c:extLst>
          </c:dPt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>
                  <a:softEdge rad="25400"/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88-4F7D-BA88-EB4B65FD54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Benchmark!$N$24:$N$35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Benchmark!$P$24:$P$35</c:f>
              <c:numCache>
                <c:formatCode>_(* #,##0_);_(* \(#,##0\);_(* "-"??_);_(@_)</c:formatCode>
                <c:ptCount val="12"/>
                <c:pt idx="0">
                  <c:v>200000</c:v>
                </c:pt>
                <c:pt idx="1">
                  <c:v>200000</c:v>
                </c:pt>
                <c:pt idx="2">
                  <c:v>200000</c:v>
                </c:pt>
                <c:pt idx="3">
                  <c:v>200000</c:v>
                </c:pt>
                <c:pt idx="4">
                  <c:v>200000</c:v>
                </c:pt>
                <c:pt idx="5">
                  <c:v>200000</c:v>
                </c:pt>
                <c:pt idx="6">
                  <c:v>200000</c:v>
                </c:pt>
                <c:pt idx="7">
                  <c:v>200000</c:v>
                </c:pt>
                <c:pt idx="8">
                  <c:v>200000</c:v>
                </c:pt>
                <c:pt idx="9">
                  <c:v>200000</c:v>
                </c:pt>
                <c:pt idx="10">
                  <c:v>200000</c:v>
                </c:pt>
                <c:pt idx="11">
                  <c:v>200000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C88-4F7D-BA88-EB4B65FD54F4}"/>
            </c:ext>
          </c:extLst>
        </c:ser>
        <c:ser>
          <c:idx val="5"/>
          <c:order val="3"/>
          <c:tx>
            <c:strRef>
              <c:f>Benchmark!$Q$23</c:f>
              <c:strCache>
                <c:ptCount val="1"/>
                <c:pt idx="0">
                  <c:v>Goal 2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6C88-4F7D-BA88-EB4B65FD54F4}"/>
              </c:ext>
            </c:extLst>
          </c:dPt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>
                  <a:softEdge rad="25400"/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88-4F7D-BA88-EB4B65FD54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Benchmark!$N$24:$N$35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Benchmark!$Q$24:$Q$35</c:f>
              <c:numCache>
                <c:formatCode>_(* #,##0_);_(* \(#,##0\);_(* "-"??_);_(@_)</c:formatCode>
                <c:ptCount val="12"/>
                <c:pt idx="0">
                  <c:v>500000</c:v>
                </c:pt>
                <c:pt idx="1">
                  <c:v>500000</c:v>
                </c:pt>
                <c:pt idx="2">
                  <c:v>500000</c:v>
                </c:pt>
                <c:pt idx="3">
                  <c:v>500000</c:v>
                </c:pt>
                <c:pt idx="4">
                  <c:v>500000</c:v>
                </c:pt>
                <c:pt idx="5">
                  <c:v>500000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  <c:pt idx="10">
                  <c:v>500000</c:v>
                </c:pt>
                <c:pt idx="11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C88-4F7D-BA88-EB4B65FD5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869167"/>
        <c:axId val="1386867247"/>
      </c:lineChart>
      <c:dateAx>
        <c:axId val="1386869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86867247"/>
        <c:crosses val="autoZero"/>
        <c:auto val="0"/>
        <c:lblOffset val="100"/>
        <c:baseTimeUnit val="days"/>
        <c:majorUnit val="3"/>
        <c:majorTimeUnit val="days"/>
      </c:dateAx>
      <c:valAx>
        <c:axId val="1386867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86869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Benchmark!$AD$23</c:f>
              <c:strCache>
                <c:ptCount val="1"/>
                <c:pt idx="0">
                  <c:v>Plan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9525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cat>
            <c:numRef>
              <c:f>Benchmark!$AC$24:$AC$35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Benchmark!$AD$24:$AD$35</c:f>
              <c:numCache>
                <c:formatCode>0%</c:formatCode>
                <c:ptCount val="12"/>
                <c:pt idx="0">
                  <c:v>0.41496598639455784</c:v>
                </c:pt>
                <c:pt idx="1">
                  <c:v>0.4206896551724138</c:v>
                </c:pt>
                <c:pt idx="2">
                  <c:v>0.43835616438356162</c:v>
                </c:pt>
                <c:pt idx="3">
                  <c:v>0.41496598639455784</c:v>
                </c:pt>
                <c:pt idx="4">
                  <c:v>0.4206896551724138</c:v>
                </c:pt>
                <c:pt idx="5">
                  <c:v>0.4506849315068493</c:v>
                </c:pt>
                <c:pt idx="6">
                  <c:v>0.41496598639455784</c:v>
                </c:pt>
                <c:pt idx="7">
                  <c:v>0.62758620689655176</c:v>
                </c:pt>
                <c:pt idx="8">
                  <c:v>0.44041095890410958</c:v>
                </c:pt>
                <c:pt idx="9">
                  <c:v>0.41496598639455784</c:v>
                </c:pt>
                <c:pt idx="10">
                  <c:v>0.3935483870967742</c:v>
                </c:pt>
                <c:pt idx="11">
                  <c:v>0.48910256410256409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0A-493F-87CC-54A3B04C4729}"/>
            </c:ext>
          </c:extLst>
        </c:ser>
        <c:ser>
          <c:idx val="0"/>
          <c:order val="1"/>
          <c:tx>
            <c:strRef>
              <c:f>Benchmark!$AE$23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cat>
            <c:numRef>
              <c:f>Benchmark!$AC$24:$AC$35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Benchmark!$AE$24:$AE$35</c:f>
              <c:numCache>
                <c:formatCode>0%</c:formatCode>
                <c:ptCount val="12"/>
                <c:pt idx="0">
                  <c:v>0.44353741496598642</c:v>
                </c:pt>
                <c:pt idx="1">
                  <c:v>0.37917222963951935</c:v>
                </c:pt>
                <c:pt idx="2">
                  <c:v>0.5072944297082228</c:v>
                </c:pt>
                <c:pt idx="3">
                  <c:v>0.4251012145748988</c:v>
                </c:pt>
                <c:pt idx="4">
                  <c:v>0.39972432804962094</c:v>
                </c:pt>
                <c:pt idx="5">
                  <c:v>0.45276653171390013</c:v>
                </c:pt>
                <c:pt idx="6">
                  <c:v>0.37987421383647801</c:v>
                </c:pt>
                <c:pt idx="7">
                  <c:v>0.58445040214477206</c:v>
                </c:pt>
                <c:pt idx="8">
                  <c:v>0.42371705963938971</c:v>
                </c:pt>
                <c:pt idx="9">
                  <c:v>0.45416666666666666</c:v>
                </c:pt>
                <c:pt idx="10">
                  <c:v>0.38612565445026176</c:v>
                </c:pt>
                <c:pt idx="11">
                  <c:v>0.45309625996321273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0A-493F-87CC-54A3B04C4729}"/>
            </c:ext>
          </c:extLst>
        </c:ser>
        <c:ser>
          <c:idx val="2"/>
          <c:order val="2"/>
          <c:tx>
            <c:strRef>
              <c:f>Benchmark!$AF$23</c:f>
              <c:strCache>
                <c:ptCount val="1"/>
                <c:pt idx="0">
                  <c:v>Highlight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dLbls>
            <c:numFmt formatCode="0.0%" sourceLinked="0"/>
            <c:spPr>
              <a:solidFill>
                <a:schemeClr val="bg1">
                  <a:alpha val="80000"/>
                </a:schemeClr>
              </a:solidFill>
              <a:ln>
                <a:noFill/>
              </a:ln>
              <a:effectLst>
                <a:softEdge rad="25400"/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Benchmark!$AC$24:$AC$35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Benchmark!$AF$24:$AF$35</c:f>
              <c:numCache>
                <c:formatCode>0%</c:formatCode>
                <c:ptCount val="12"/>
                <c:pt idx="0">
                  <c:v>#N/A</c:v>
                </c:pt>
                <c:pt idx="1">
                  <c:v>0.37917222963951935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0A-493F-87CC-54A3B04C4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Benchmark!$J$24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12A-459E-9226-029896CC694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12A-459E-9226-029896CC694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12A-459E-9226-029896CC694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12A-459E-9226-029896CC6949}"/>
              </c:ext>
            </c:extLst>
          </c:dPt>
          <c:cat>
            <c:strRef>
              <c:f>Benchmark!$I$25:$I$28</c:f>
              <c:strCache>
                <c:ptCount val="4"/>
                <c:pt idx="0">
                  <c:v>Income</c:v>
                </c:pt>
                <c:pt idx="1">
                  <c:v>Expenses</c:v>
                </c:pt>
                <c:pt idx="2">
                  <c:v>Savings</c:v>
                </c:pt>
                <c:pt idx="3">
                  <c:v>Debt</c:v>
                </c:pt>
              </c:strCache>
            </c:strRef>
          </c:cat>
          <c:val>
            <c:numRef>
              <c:f>Benchmark!$J$25:$J$28</c:f>
              <c:numCache>
                <c:formatCode>#,##0</c:formatCode>
                <c:ptCount val="4"/>
                <c:pt idx="0">
                  <c:v>5000</c:v>
                </c:pt>
                <c:pt idx="1">
                  <c:v>3500</c:v>
                </c:pt>
                <c:pt idx="2">
                  <c:v>1000</c:v>
                </c:pt>
                <c:pt idx="3" formatCode="General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2A-459E-9226-029896CC6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3821263"/>
        <c:axId val="106080943"/>
      </c:barChart>
      <c:barChart>
        <c:barDir val="col"/>
        <c:grouping val="clustered"/>
        <c:varyColors val="0"/>
        <c:ser>
          <c:idx val="1"/>
          <c:order val="1"/>
          <c:tx>
            <c:strRef>
              <c:f>Benchmark!$K$24</c:f>
              <c:strCache>
                <c:ptCount val="1"/>
                <c:pt idx="0">
                  <c:v>Tracked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2A-459E-9226-029896CC694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12A-459E-9226-029896CC694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12A-459E-9226-029896CC694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12A-459E-9226-029896CC6949}"/>
              </c:ext>
            </c:extLst>
          </c:dPt>
          <c:cat>
            <c:strRef>
              <c:f>Benchmark!$I$25:$I$28</c:f>
              <c:strCache>
                <c:ptCount val="4"/>
                <c:pt idx="0">
                  <c:v>Income</c:v>
                </c:pt>
                <c:pt idx="1">
                  <c:v>Expenses</c:v>
                </c:pt>
                <c:pt idx="2">
                  <c:v>Savings</c:v>
                </c:pt>
                <c:pt idx="3">
                  <c:v>Debt</c:v>
                </c:pt>
              </c:strCache>
            </c:strRef>
          </c:cat>
          <c:val>
            <c:numRef>
              <c:f>Benchmark!$K$25:$K$28</c:f>
              <c:numCache>
                <c:formatCode>#,##0</c:formatCode>
                <c:ptCount val="4"/>
                <c:pt idx="0">
                  <c:v>5500</c:v>
                </c:pt>
                <c:pt idx="1">
                  <c:v>3100</c:v>
                </c:pt>
                <c:pt idx="2">
                  <c:v>1600</c:v>
                </c:pt>
                <c:pt idx="3" formatCode="General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12A-459E-9226-029896CC6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27"/>
        <c:axId val="1373672319"/>
        <c:axId val="106092463"/>
      </c:barChart>
      <c:catAx>
        <c:axId val="137382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6080943"/>
        <c:crosses val="autoZero"/>
        <c:auto val="1"/>
        <c:lblAlgn val="ctr"/>
        <c:lblOffset val="100"/>
        <c:noMultiLvlLbl val="0"/>
      </c:catAx>
      <c:valAx>
        <c:axId val="10608094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373821263"/>
        <c:crosses val="autoZero"/>
        <c:crossBetween val="between"/>
      </c:valAx>
      <c:valAx>
        <c:axId val="106092463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1373672319"/>
        <c:crosses val="max"/>
        <c:crossBetween val="between"/>
      </c:valAx>
      <c:catAx>
        <c:axId val="137367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0924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2"/>
          <c:tx>
            <c:strRef>
              <c:f>Benchmark!$Y$23</c:f>
              <c:strCache>
                <c:ptCount val="1"/>
                <c:pt idx="0">
                  <c:v> Area Base 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Benchmark!$Y$24:$Y$35</c:f>
              <c:numCache>
                <c:formatCode>_(* #,##0_);_(* \(#,##0\);_(* "-"??_);_(@_)</c:formatCode>
                <c:ptCount val="1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71-4159-AD86-2B8C6E90CC9C}"/>
            </c:ext>
          </c:extLst>
        </c:ser>
        <c:ser>
          <c:idx val="4"/>
          <c:order val="3"/>
          <c:tx>
            <c:strRef>
              <c:f>Benchmark!$Z$23</c:f>
              <c:strCache>
                <c:ptCount val="1"/>
                <c:pt idx="0">
                  <c:v> Limit Area </c:v>
                </c:pt>
              </c:strCache>
            </c:strRef>
          </c:tx>
          <c:spPr>
            <a:solidFill>
              <a:schemeClr val="tx1">
                <a:alpha val="3000"/>
              </a:schemeClr>
            </a:solidFill>
            <a:ln>
              <a:solidFill>
                <a:schemeClr val="bg1">
                  <a:lumMod val="95000"/>
                </a:schemeClr>
              </a:solidFill>
              <a:prstDash val="sysDot"/>
            </a:ln>
            <a:effectLst/>
          </c:spPr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Benchmark!$Z$24:$Z$35</c:f>
              <c:numCache>
                <c:formatCode>_(* #,##0_);_(* \(#,##0\);_(* "-"??_);_(@_)</c:formatCode>
                <c:ptCount val="12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71-4159-AD86-2B8C6E90C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7890320"/>
        <c:axId val="267630608"/>
      </c:areaChart>
      <c:lineChart>
        <c:grouping val="standard"/>
        <c:varyColors val="0"/>
        <c:ser>
          <c:idx val="0"/>
          <c:order val="0"/>
          <c:tx>
            <c:strRef>
              <c:f>Benchmark!$V$23</c:f>
              <c:strCache>
                <c:ptCount val="1"/>
                <c:pt idx="0">
                  <c:v> Lower Limit 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>
                  <a:softEdge rad="25400"/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83-4C37-A2DF-0256B074528F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Benchmark!$V$24:$V$35</c:f>
              <c:numCache>
                <c:formatCode>_(* #,##0_);_(* \(#,##0\);_(* "-"??_);_(@_)</c:formatCode>
                <c:ptCount val="12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71-4159-AD86-2B8C6E90CC9C}"/>
            </c:ext>
          </c:extLst>
        </c:ser>
        <c:ser>
          <c:idx val="2"/>
          <c:order val="1"/>
          <c:tx>
            <c:strRef>
              <c:f>Benchmark!$X$23</c:f>
              <c:strCache>
                <c:ptCount val="1"/>
                <c:pt idx="0">
                  <c:v> Upper Limit 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solidFill>
                  <a:schemeClr val="bg1"/>
                </a:solidFill>
                <a:ln>
                  <a:noFill/>
                </a:ln>
                <a:effectLst>
                  <a:softEdge rad="25400"/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83-4C37-A2DF-0256B074528F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Benchmark!$X$24:$X$35</c:f>
              <c:numCache>
                <c:formatCode>_(* #,##0_);_(* \(#,##0\);_(* "-"??_);_(@_)</c:formatCode>
                <c:ptCount val="12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71-4159-AD86-2B8C6E90CC9C}"/>
            </c:ext>
          </c:extLst>
        </c:ser>
        <c:ser>
          <c:idx val="1"/>
          <c:order val="4"/>
          <c:tx>
            <c:strRef>
              <c:f>Benchmark!$W$23</c:f>
              <c:strCache>
                <c:ptCount val="1"/>
                <c:pt idx="0">
                  <c:v> Actual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Benchmark!$W$24:$W$35</c:f>
              <c:numCache>
                <c:formatCode>_(* #,##0_);_(* \(#,##0\);_(* "-"??_);_(@_)</c:formatCode>
                <c:ptCount val="12"/>
                <c:pt idx="0">
                  <c:v>96</c:v>
                </c:pt>
                <c:pt idx="1">
                  <c:v>101</c:v>
                </c:pt>
                <c:pt idx="2">
                  <c:v>104</c:v>
                </c:pt>
                <c:pt idx="3">
                  <c:v>99</c:v>
                </c:pt>
                <c:pt idx="4">
                  <c:v>107</c:v>
                </c:pt>
                <c:pt idx="5">
                  <c:v>119</c:v>
                </c:pt>
                <c:pt idx="6">
                  <c:v>106</c:v>
                </c:pt>
                <c:pt idx="7">
                  <c:v>102</c:v>
                </c:pt>
                <c:pt idx="8">
                  <c:v>94</c:v>
                </c:pt>
                <c:pt idx="9">
                  <c:v>80</c:v>
                </c:pt>
                <c:pt idx="10">
                  <c:v>97</c:v>
                </c:pt>
                <c:pt idx="11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71-4159-AD86-2B8C6E90CC9C}"/>
            </c:ext>
          </c:extLst>
        </c:ser>
        <c:ser>
          <c:idx val="5"/>
          <c:order val="5"/>
          <c:tx>
            <c:strRef>
              <c:f>Benchmark!$AA$23</c:f>
              <c:strCache>
                <c:ptCount val="1"/>
                <c:pt idx="0">
                  <c:v> Outlier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4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Benchmark!$U$24:$U$35</c:f>
              <c:strCache>
                <c:ptCount val="12"/>
                <c:pt idx="0">
                  <c:v> Jan </c:v>
                </c:pt>
                <c:pt idx="1">
                  <c:v> Feb </c:v>
                </c:pt>
                <c:pt idx="2">
                  <c:v> Mar </c:v>
                </c:pt>
                <c:pt idx="3">
                  <c:v> Apr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Aug </c:v>
                </c:pt>
                <c:pt idx="8">
                  <c:v> Sep </c:v>
                </c:pt>
                <c:pt idx="9">
                  <c:v> Oct </c:v>
                </c:pt>
                <c:pt idx="10">
                  <c:v> Nov </c:v>
                </c:pt>
                <c:pt idx="11">
                  <c:v> Dec </c:v>
                </c:pt>
              </c:strCache>
            </c:strRef>
          </c:cat>
          <c:val>
            <c:numRef>
              <c:f>Benchmark!$AA$24:$AA$35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119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80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71-4159-AD86-2B8C6E90C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890320"/>
        <c:axId val="267630608"/>
      </c:lineChart>
      <c:catAx>
        <c:axId val="144789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67630608"/>
        <c:crosses val="autoZero"/>
        <c:auto val="1"/>
        <c:lblAlgn val="ctr"/>
        <c:lblOffset val="100"/>
        <c:noMultiLvlLbl val="0"/>
      </c:catAx>
      <c:valAx>
        <c:axId val="267630608"/>
        <c:scaling>
          <c:orientation val="minMax"/>
          <c:max val="130"/>
          <c:min val="7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4789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Forecast!$Y$23</c:f>
              <c:strCache>
                <c:ptCount val="1"/>
                <c:pt idx="0">
                  <c:v>Worst</c:v>
                </c:pt>
              </c:strCache>
            </c:strRef>
          </c:tx>
          <c:spPr>
            <a:ln w="19050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19050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Forecast!$Y$24:$Y$35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161.0510000000001</c:v>
                </c:pt>
                <c:pt idx="6">
                  <c:v>159.44049000000012</c:v>
                </c:pt>
                <c:pt idx="7">
                  <c:v>151.46846550000012</c:v>
                </c:pt>
                <c:pt idx="8">
                  <c:v>143.89504222500011</c:v>
                </c:pt>
                <c:pt idx="9">
                  <c:v>136.7002901137501</c:v>
                </c:pt>
                <c:pt idx="10">
                  <c:v>129.86527560806257</c:v>
                </c:pt>
                <c:pt idx="11">
                  <c:v>123.37201182765943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8D-455A-BD4A-D3ADFB648129}"/>
            </c:ext>
          </c:extLst>
        </c:ser>
        <c:ser>
          <c:idx val="2"/>
          <c:order val="1"/>
          <c:tx>
            <c:strRef>
              <c:f>Forecast!$Z$23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Forecast!$Z$24:$Z$35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161.0510000000001</c:v>
                </c:pt>
                <c:pt idx="6">
                  <c:v>177.15610000000012</c:v>
                </c:pt>
                <c:pt idx="7">
                  <c:v>194.87171000000015</c:v>
                </c:pt>
                <c:pt idx="8">
                  <c:v>214.3588810000002</c:v>
                </c:pt>
                <c:pt idx="9">
                  <c:v>235.79476910000022</c:v>
                </c:pt>
                <c:pt idx="10">
                  <c:v>259.37424601000026</c:v>
                </c:pt>
                <c:pt idx="11">
                  <c:v>285.3116706110003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8D-455A-BD4A-D3ADFB648129}"/>
            </c:ext>
          </c:extLst>
        </c:ser>
        <c:ser>
          <c:idx val="3"/>
          <c:order val="2"/>
          <c:tx>
            <c:strRef>
              <c:f>Forecast!$AA$23</c:f>
              <c:strCache>
                <c:ptCount val="1"/>
                <c:pt idx="0">
                  <c:v>Best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Forecast!$AA$24:$AA$35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 formatCode="_(* #,##0_);_(* \(#,##0\);_(* &quot;-&quot;??_);_(@_)">
                  <c:v>161.0510000000001</c:v>
                </c:pt>
                <c:pt idx="6" formatCode="_(* #,##0.00_);_(* \(#,##0.00\);_(* &quot;-&quot;??_);_(@_)">
                  <c:v>193.26120000000012</c:v>
                </c:pt>
                <c:pt idx="7" formatCode="_(* #,##0.00_);_(* \(#,##0.00\);_(* &quot;-&quot;??_);_(@_)">
                  <c:v>231.91344000000012</c:v>
                </c:pt>
                <c:pt idx="8" formatCode="_(* #,##0.00_);_(* \(#,##0.00\);_(* &quot;-&quot;??_);_(@_)">
                  <c:v>278.29612800000012</c:v>
                </c:pt>
                <c:pt idx="9" formatCode="_(* #,##0.00_);_(* \(#,##0.00\);_(* &quot;-&quot;??_);_(@_)">
                  <c:v>333.95535360000014</c:v>
                </c:pt>
                <c:pt idx="10" formatCode="_(* #,##0.00_);_(* \(#,##0.00\);_(* &quot;-&quot;??_);_(@_)">
                  <c:v>400.74642432000013</c:v>
                </c:pt>
                <c:pt idx="11" formatCode="_(* #,##0.00_);_(* \(#,##0.00\);_(* &quot;-&quot;??_);_(@_)">
                  <c:v>480.89570918400011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8D-455A-BD4A-D3ADFB648129}"/>
            </c:ext>
          </c:extLst>
        </c:ser>
        <c:ser>
          <c:idx val="1"/>
          <c:order val="3"/>
          <c:tx>
            <c:strRef>
              <c:f>Forecast!$X$23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Forecast!$X$24:$X$35</c:f>
              <c:numCache>
                <c:formatCode>_(* #,##0_);_(* \(#,##0\);_(* "-"??_);_(@_)</c:formatCode>
                <c:ptCount val="12"/>
                <c:pt idx="0">
                  <c:v>100</c:v>
                </c:pt>
                <c:pt idx="1">
                  <c:v>110.00000000000001</c:v>
                </c:pt>
                <c:pt idx="2">
                  <c:v>121.00000000000003</c:v>
                </c:pt>
                <c:pt idx="3">
                  <c:v>133.10000000000005</c:v>
                </c:pt>
                <c:pt idx="4">
                  <c:v>146.41000000000008</c:v>
                </c:pt>
                <c:pt idx="5">
                  <c:v>161.0510000000001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8D-455A-BD4A-D3ADFB648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1"/>
          <c:tx>
            <c:strRef>
              <c:f>Forecast!$Y$23</c:f>
              <c:strCache>
                <c:ptCount val="1"/>
                <c:pt idx="0">
                  <c:v>Worst</c:v>
                </c:pt>
              </c:strCache>
            </c:strRef>
          </c:tx>
          <c:spPr>
            <a:noFill/>
            <a:ln w="19050">
              <a:noFill/>
              <a:prstDash val="sysDot"/>
            </a:ln>
            <a:effectLst/>
          </c:spP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Forecast!$Y$24:$Y$35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161.0510000000001</c:v>
                </c:pt>
                <c:pt idx="6">
                  <c:v>159.44049000000012</c:v>
                </c:pt>
                <c:pt idx="7">
                  <c:v>151.46846550000012</c:v>
                </c:pt>
                <c:pt idx="8">
                  <c:v>143.89504222500011</c:v>
                </c:pt>
                <c:pt idx="9">
                  <c:v>136.7002901137501</c:v>
                </c:pt>
                <c:pt idx="10">
                  <c:v>129.86527560806257</c:v>
                </c:pt>
                <c:pt idx="11">
                  <c:v>123.37201182765943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5-447D-AFA2-E8BAD7305AEC}"/>
            </c:ext>
          </c:extLst>
        </c:ser>
        <c:ser>
          <c:idx val="4"/>
          <c:order val="2"/>
          <c:tx>
            <c:strRef>
              <c:f>Forecast!$N$23</c:f>
              <c:strCache>
                <c:ptCount val="1"/>
                <c:pt idx="0">
                  <c:v>Conf Int</c:v>
                </c:pt>
              </c:strCache>
            </c:strRef>
          </c:tx>
          <c:spPr>
            <a:solidFill>
              <a:schemeClr val="accent5">
                <a:alpha val="10000"/>
              </a:schemeClr>
            </a:solidFill>
            <a:ln>
              <a:noFill/>
            </a:ln>
            <a:effectLst/>
          </c:spP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Forecast!$N$24:$N$35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0</c:v>
                </c:pt>
                <c:pt idx="6">
                  <c:v>40.26275000000004</c:v>
                </c:pt>
                <c:pt idx="7">
                  <c:v>86.564912500000048</c:v>
                </c:pt>
                <c:pt idx="8">
                  <c:v>140.21502687500006</c:v>
                </c:pt>
                <c:pt idx="9">
                  <c:v>202.77830753125008</c:v>
                </c:pt>
                <c:pt idx="10">
                  <c:v>276.12823055468755</c:v>
                </c:pt>
                <c:pt idx="11">
                  <c:v>362.50842510695315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F5-447D-AFA2-E8BAD7305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764640"/>
        <c:axId val="1166765600"/>
      </c:areaChart>
      <c:lineChart>
        <c:grouping val="standard"/>
        <c:varyColors val="0"/>
        <c:ser>
          <c:idx val="2"/>
          <c:order val="0"/>
          <c:tx>
            <c:strRef>
              <c:f>Forecast!$Z$23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Forecast!$Z$24:$Z$35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161.0510000000001</c:v>
                </c:pt>
                <c:pt idx="6">
                  <c:v>177.15610000000012</c:v>
                </c:pt>
                <c:pt idx="7">
                  <c:v>194.87171000000015</c:v>
                </c:pt>
                <c:pt idx="8">
                  <c:v>214.3588810000002</c:v>
                </c:pt>
                <c:pt idx="9">
                  <c:v>235.79476910000022</c:v>
                </c:pt>
                <c:pt idx="10">
                  <c:v>259.37424601000026</c:v>
                </c:pt>
                <c:pt idx="11">
                  <c:v>285.3116706110003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F5-447D-AFA2-E8BAD7305AEC}"/>
            </c:ext>
          </c:extLst>
        </c:ser>
        <c:ser>
          <c:idx val="1"/>
          <c:order val="3"/>
          <c:tx>
            <c:strRef>
              <c:f>Forecast!$X$23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Forecast!$W$24:$W$35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Forecast!$X$24:$X$35</c:f>
              <c:numCache>
                <c:formatCode>_(* #,##0_);_(* \(#,##0\);_(* "-"??_);_(@_)</c:formatCode>
                <c:ptCount val="12"/>
                <c:pt idx="0">
                  <c:v>100</c:v>
                </c:pt>
                <c:pt idx="1">
                  <c:v>110.00000000000001</c:v>
                </c:pt>
                <c:pt idx="2">
                  <c:v>121.00000000000003</c:v>
                </c:pt>
                <c:pt idx="3">
                  <c:v>133.10000000000005</c:v>
                </c:pt>
                <c:pt idx="4">
                  <c:v>146.41000000000008</c:v>
                </c:pt>
                <c:pt idx="5">
                  <c:v>161.0510000000001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F5-447D-AFA2-E8BAD7305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Forecast!$Q$23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Forecast!$P$24:$P$35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Forecast!$Q$24:$Q$35</c:f>
              <c:numCache>
                <c:formatCode>_(* #,##0_);_(* \(#,##0\);_(* "-"??_);_(@_)</c:formatCode>
                <c:ptCount val="12"/>
                <c:pt idx="0">
                  <c:v>20</c:v>
                </c:pt>
                <c:pt idx="1">
                  <c:v>22</c:v>
                </c:pt>
                <c:pt idx="2">
                  <c:v>24.200000000000003</c:v>
                </c:pt>
                <c:pt idx="3">
                  <c:v>26.620000000000005</c:v>
                </c:pt>
                <c:pt idx="4">
                  <c:v>29.282000000000007</c:v>
                </c:pt>
                <c:pt idx="5">
                  <c:v>32.210200000000007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4-4FBB-8F35-FBFCF02F06B2}"/>
            </c:ext>
          </c:extLst>
        </c:ser>
        <c:ser>
          <c:idx val="1"/>
          <c:order val="1"/>
          <c:tx>
            <c:strRef>
              <c:f>Forecast!$R$23</c:f>
              <c:strCache>
                <c:ptCount val="1"/>
                <c:pt idx="0">
                  <c:v>Base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Forecast!$P$24:$P$35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Forecast!$R$24:$R$35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35.43122000000001</c:v>
                </c:pt>
                <c:pt idx="7">
                  <c:v>38.974342000000014</c:v>
                </c:pt>
                <c:pt idx="8">
                  <c:v>42.871776200000021</c:v>
                </c:pt>
                <c:pt idx="9">
                  <c:v>47.158953820000029</c:v>
                </c:pt>
                <c:pt idx="10">
                  <c:v>51.874849202000036</c:v>
                </c:pt>
                <c:pt idx="11">
                  <c:v>57.062334122200042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34-4FBB-8F35-FBFCF02F0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07895344"/>
        <c:axId val="1975304016"/>
      </c:barChart>
      <c:dateAx>
        <c:axId val="307895344"/>
        <c:scaling>
          <c:orientation val="minMax"/>
        </c:scaling>
        <c:delete val="0"/>
        <c:axPos val="b"/>
        <c:numFmt formatCode="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75304016"/>
        <c:crosses val="autoZero"/>
        <c:auto val="1"/>
        <c:lblOffset val="100"/>
        <c:baseTimeUnit val="months"/>
      </c:dateAx>
      <c:valAx>
        <c:axId val="1975304016"/>
        <c:scaling>
          <c:orientation val="minMax"/>
        </c:scaling>
        <c:delete val="0"/>
        <c:axPos val="l"/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9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789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2"/>
          <c:order val="0"/>
          <c:tx>
            <c:strRef>
              <c:f>Forecast!$C$23</c:f>
              <c:strCache>
                <c:ptCount val="1"/>
                <c:pt idx="0">
                  <c:v>Base</c:v>
                </c:pt>
              </c:strCache>
            </c:strRef>
          </c:tx>
          <c:spPr>
            <a:ln w="254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Forecast!$B$24:$B$35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Forecast!$C$24:$C$35</c:f>
              <c:numCache>
                <c:formatCode>_(* #,##0_);_(* \(#,##0\);_(*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150</c:v>
                </c:pt>
                <c:pt idx="6">
                  <c:v>170</c:v>
                </c:pt>
                <c:pt idx="7">
                  <c:v>190</c:v>
                </c:pt>
                <c:pt idx="8">
                  <c:v>180</c:v>
                </c:pt>
                <c:pt idx="9">
                  <c:v>200</c:v>
                </c:pt>
                <c:pt idx="10">
                  <c:v>240</c:v>
                </c:pt>
                <c:pt idx="11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2-427D-9567-D70C708B05C2}"/>
            </c:ext>
          </c:extLst>
        </c:ser>
        <c:ser>
          <c:idx val="1"/>
          <c:order val="1"/>
          <c:tx>
            <c:strRef>
              <c:f>Forecast!$D$23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Forecast!$B$24:$B$35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Forecast!$D$24:$D$35</c:f>
              <c:numCache>
                <c:formatCode>_(* #,##0_);_(* \(#,##0\);_(* "-"??_);_(@_)</c:formatCode>
                <c:ptCount val="12"/>
                <c:pt idx="0">
                  <c:v>100</c:v>
                </c:pt>
                <c:pt idx="1">
                  <c:v>120</c:v>
                </c:pt>
                <c:pt idx="2">
                  <c:v>115</c:v>
                </c:pt>
                <c:pt idx="3">
                  <c:v>100</c:v>
                </c:pt>
                <c:pt idx="4">
                  <c:v>130</c:v>
                </c:pt>
                <c:pt idx="5">
                  <c:v>150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42-427D-9567-D70C708B0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Drivers!$AA$29</c:f>
              <c:strCache>
                <c:ptCount val="1"/>
                <c:pt idx="0">
                  <c:v>Start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3175"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Drivers!$AA$24:$AA$27</c:f>
              <c:strCache>
                <c:ptCount val="4"/>
                <c:pt idx="0">
                  <c:v>Start Value</c:v>
                </c:pt>
                <c:pt idx="1">
                  <c:v>Contributions</c:v>
                </c:pt>
                <c:pt idx="2">
                  <c:v>Cost</c:v>
                </c:pt>
                <c:pt idx="3">
                  <c:v>Current Value</c:v>
                </c:pt>
              </c:strCache>
            </c:strRef>
          </c:cat>
          <c:val>
            <c:numRef>
              <c:f>Drivers!$AA$30:$AA$33</c:f>
              <c:numCache>
                <c:formatCode>_(* #,##0_);_(* \(#,##0\);_(* "-"??_);_(@_)</c:formatCode>
                <c:ptCount val="4"/>
                <c:pt idx="0">
                  <c:v>67000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75-4D3B-80BB-06EF6BDDF790}"/>
            </c:ext>
          </c:extLst>
        </c:ser>
        <c:ser>
          <c:idx val="2"/>
          <c:order val="1"/>
          <c:tx>
            <c:strRef>
              <c:f>Drivers!$AB$29</c:f>
              <c:strCache>
                <c:ptCount val="1"/>
                <c:pt idx="0">
                  <c:v>End</c:v>
                </c:pt>
              </c:strCache>
            </c:strRef>
          </c:tx>
          <c:spPr>
            <a:solidFill>
              <a:schemeClr val="accent6"/>
            </a:solidFill>
            <a:ln w="3175"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Drivers!$AA$24:$AA$27</c:f>
              <c:strCache>
                <c:ptCount val="4"/>
                <c:pt idx="0">
                  <c:v>Start Value</c:v>
                </c:pt>
                <c:pt idx="1">
                  <c:v>Contributions</c:v>
                </c:pt>
                <c:pt idx="2">
                  <c:v>Cost</c:v>
                </c:pt>
                <c:pt idx="3">
                  <c:v>Current Value</c:v>
                </c:pt>
              </c:strCache>
            </c:strRef>
          </c:cat>
          <c:val>
            <c:numRef>
              <c:f>Drivers!$AB$30:$AB$33</c:f>
              <c:numCache>
                <c:formatCode>_(* #,##0_);_(* \(#,##0\);_(* "-"??_);_(@_)</c:formatCode>
                <c:ptCount val="4"/>
                <c:pt idx="3">
                  <c:v>59684.157400988843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75-4D3B-80BB-06EF6BDDF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9653360"/>
        <c:axId val="1199655072"/>
      </c:barChart>
      <c:lineChart>
        <c:grouping val="standard"/>
        <c:varyColors val="0"/>
        <c:ser>
          <c:idx val="3"/>
          <c:order val="2"/>
          <c:tx>
            <c:strRef>
              <c:f>Drivers!$AC$29</c:f>
              <c:strCache>
                <c:ptCount val="1"/>
                <c:pt idx="0">
                  <c:v>Before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val>
            <c:numRef>
              <c:f>Drivers!$AC$30:$AC$33</c:f>
              <c:numCache>
                <c:formatCode>_(* #,##0_);_(* \(#,##0\);_(* "-"??_);_(@_)</c:formatCode>
                <c:ptCount val="4"/>
                <c:pt idx="1">
                  <c:v>67000</c:v>
                </c:pt>
                <c:pt idx="2">
                  <c:v>57867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75-4D3B-80BB-06EF6BDDF790}"/>
            </c:ext>
          </c:extLst>
        </c:ser>
        <c:ser>
          <c:idx val="4"/>
          <c:order val="3"/>
          <c:tx>
            <c:strRef>
              <c:f>Drivers!$AD$29</c:f>
              <c:strCache>
                <c:ptCount val="1"/>
                <c:pt idx="0">
                  <c:v>After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val>
            <c:numRef>
              <c:f>Drivers!$AD$30:$AD$33</c:f>
              <c:numCache>
                <c:formatCode>_(* #,##0_);_(* \(#,##0\);_(* "-"??_);_(@_)</c:formatCode>
                <c:ptCount val="4"/>
                <c:pt idx="1">
                  <c:v>57867</c:v>
                </c:pt>
                <c:pt idx="2">
                  <c:v>59684.157400988843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175-4D3B-80BB-06EF6BDDF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00"/>
          <c:upBars>
            <c:spPr>
              <a:solidFill>
                <a:schemeClr val="bg1">
                  <a:lumMod val="85000"/>
                </a:schemeClr>
              </a:solidFill>
              <a:ln w="3175" cap="flat" cmpd="sng" algn="ctr">
                <a:solidFill>
                  <a:schemeClr val="bg1">
                    <a:lumMod val="85000"/>
                  </a:schemeClr>
                </a:solidFill>
                <a:round/>
              </a:ln>
              <a:effectLst/>
            </c:spPr>
          </c:upBars>
          <c:downBars>
            <c:spPr>
              <a:solidFill>
                <a:schemeClr val="bg1">
                  <a:lumMod val="65000"/>
                </a:schemeClr>
              </a:solidFill>
              <a:ln w="3175" cap="flat" cmpd="sng" algn="ctr">
                <a:solidFill>
                  <a:schemeClr val="bg1">
                    <a:lumMod val="85000"/>
                  </a:schemeClr>
                </a:solidFill>
                <a:round/>
              </a:ln>
              <a:effectLst/>
            </c:spPr>
          </c:downBars>
        </c:upDownBars>
        <c:marker val="1"/>
        <c:smooth val="0"/>
        <c:axId val="1199653360"/>
        <c:axId val="1199655072"/>
      </c:lineChart>
      <c:scatterChart>
        <c:scatterStyle val="lineMarker"/>
        <c:varyColors val="0"/>
        <c:ser>
          <c:idx val="5"/>
          <c:order val="4"/>
          <c:tx>
            <c:strRef>
              <c:f>Drivers!$AE$29</c:f>
              <c:strCache>
                <c:ptCount val="1"/>
                <c:pt idx="0">
                  <c:v>Labels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356E5FE3-DA28-40DB-B64D-C822BD572856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C175-4D3B-80BB-06EF6BDDF7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4FDCBCC-6BBD-D243-BE20-912D3D1288F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175-4D3B-80BB-06EF6BDDF79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8428743-34A8-744F-9E9D-9C66FCF0A8D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175-4D3B-80BB-06EF6BDDF79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32EA3E5-38A8-784F-8834-61B3D137484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175-4D3B-80BB-06EF6BDDF7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yVal>
            <c:numRef>
              <c:f>Drivers!$AE$30:$AE$33</c:f>
              <c:numCache>
                <c:formatCode>_(* #,##0_);_(* \(#,##0\);_(* "-"??_);_(@_)</c:formatCode>
                <c:ptCount val="4"/>
                <c:pt idx="0">
                  <c:v>67000</c:v>
                </c:pt>
                <c:pt idx="1">
                  <c:v>67000</c:v>
                </c:pt>
                <c:pt idx="2">
                  <c:v>59684.157400988843</c:v>
                </c:pt>
                <c:pt idx="3">
                  <c:v>59684.157400988843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Drivers!$AB$24:$AB$27</c15:f>
                <c15:dlblRangeCache>
                  <c:ptCount val="4"/>
                  <c:pt idx="0">
                    <c:v> 67,000 </c:v>
                  </c:pt>
                  <c:pt idx="1">
                    <c:v> (9,133)</c:v>
                  </c:pt>
                  <c:pt idx="2">
                    <c:v> 1,817 </c:v>
                  </c:pt>
                  <c:pt idx="3">
                    <c:v> 59,684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C175-4D3B-80BB-06EF6BDDF790}"/>
            </c:ext>
          </c:extLst>
        </c:ser>
        <c:ser>
          <c:idx val="6"/>
          <c:order val="5"/>
          <c:tx>
            <c:strRef>
              <c:f>Drivers!$AF$29</c:f>
              <c:strCache>
                <c:ptCount val="1"/>
                <c:pt idx="0">
                  <c:v>Connectors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x"/>
            <c:errBarType val="plus"/>
            <c:errValType val="fixedVal"/>
            <c:noEndCap val="1"/>
            <c:val val="1"/>
            <c:spPr>
              <a:noFill/>
              <a:ln w="3175" cap="flat" cmpd="sng" algn="ctr">
                <a:solidFill>
                  <a:schemeClr val="bg1">
                    <a:lumMod val="85000"/>
                  </a:schemeClr>
                </a:solidFill>
                <a:round/>
              </a:ln>
              <a:effectLst/>
            </c:spPr>
          </c:errBars>
          <c:yVal>
            <c:numRef>
              <c:f>Drivers!$AF$30:$AF$33</c:f>
              <c:numCache>
                <c:formatCode>_(* #,##0_);_(* \(#,##0\);_(* "-"??_);_(@_)</c:formatCode>
                <c:ptCount val="4"/>
                <c:pt idx="0">
                  <c:v>67000</c:v>
                </c:pt>
                <c:pt idx="1">
                  <c:v>57867</c:v>
                </c:pt>
                <c:pt idx="2">
                  <c:v>59684.157400988843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175-4D3B-80BB-06EF6BDDF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9653360"/>
        <c:axId val="1199655072"/>
      </c:scatterChart>
      <c:catAx>
        <c:axId val="119965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99655072"/>
        <c:crosses val="autoZero"/>
        <c:auto val="1"/>
        <c:lblAlgn val="ctr"/>
        <c:lblOffset val="100"/>
        <c:noMultiLvlLbl val="0"/>
      </c:catAx>
      <c:valAx>
        <c:axId val="1199655072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119965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Drivers!$K$23</c:f>
              <c:strCache>
                <c:ptCount val="1"/>
                <c:pt idx="0">
                  <c:v>Tickets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Drivers!$J$24:$J$28</c:f>
              <c:strCache>
                <c:ptCount val="5"/>
                <c:pt idx="0">
                  <c:v>Product Issues</c:v>
                </c:pt>
                <c:pt idx="1">
                  <c:v>Billing &amp; Payments</c:v>
                </c:pt>
                <c:pt idx="2">
                  <c:v>Account Access</c:v>
                </c:pt>
                <c:pt idx="3">
                  <c:v>Feature Requests</c:v>
                </c:pt>
                <c:pt idx="4">
                  <c:v>Other</c:v>
                </c:pt>
              </c:strCache>
            </c:strRef>
          </c:cat>
          <c:val>
            <c:numRef>
              <c:f>Drivers!$K$24:$K$28</c:f>
              <c:numCache>
                <c:formatCode>#,##0</c:formatCode>
                <c:ptCount val="5"/>
                <c:pt idx="0">
                  <c:v>2400</c:v>
                </c:pt>
                <c:pt idx="1">
                  <c:v>1200</c:v>
                </c:pt>
                <c:pt idx="2" formatCode="General">
                  <c:v>800</c:v>
                </c:pt>
                <c:pt idx="3" formatCode="General">
                  <c:v>400</c:v>
                </c:pt>
                <c:pt idx="4" formatCode="General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2-433D-A6B0-9D12491DB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1348496"/>
        <c:axId val="254407280"/>
      </c:barChart>
      <c:lineChart>
        <c:grouping val="standard"/>
        <c:varyColors val="0"/>
        <c:ser>
          <c:idx val="1"/>
          <c:order val="1"/>
          <c:tx>
            <c:strRef>
              <c:f>Drivers!$M$23</c:f>
              <c:strCache>
                <c:ptCount val="1"/>
                <c:pt idx="0">
                  <c:v>Cumulative %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Drivers!$J$24:$J$28</c:f>
              <c:strCache>
                <c:ptCount val="5"/>
                <c:pt idx="0">
                  <c:v>Product Issues</c:v>
                </c:pt>
                <c:pt idx="1">
                  <c:v>Billing &amp; Payments</c:v>
                </c:pt>
                <c:pt idx="2">
                  <c:v>Account Access</c:v>
                </c:pt>
                <c:pt idx="3">
                  <c:v>Feature Requests</c:v>
                </c:pt>
                <c:pt idx="4">
                  <c:v>Other</c:v>
                </c:pt>
              </c:strCache>
            </c:strRef>
          </c:cat>
          <c:val>
            <c:numRef>
              <c:f>Drivers!$M$24:$M$28</c:f>
              <c:numCache>
                <c:formatCode>0%</c:formatCode>
                <c:ptCount val="5"/>
                <c:pt idx="0">
                  <c:v>0.42</c:v>
                </c:pt>
                <c:pt idx="1">
                  <c:v>0.72</c:v>
                </c:pt>
                <c:pt idx="2">
                  <c:v>0.88</c:v>
                </c:pt>
                <c:pt idx="3">
                  <c:v>0.96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72-433D-A6B0-9D12491DB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77328"/>
        <c:axId val="254506640"/>
      </c:lineChart>
      <c:catAx>
        <c:axId val="50134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4407280"/>
        <c:crosses val="autoZero"/>
        <c:auto val="1"/>
        <c:lblAlgn val="ctr"/>
        <c:lblOffset val="100"/>
        <c:noMultiLvlLbl val="0"/>
      </c:catAx>
      <c:valAx>
        <c:axId val="254407280"/>
        <c:scaling>
          <c:orientation val="minMax"/>
          <c:max val="25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1348496"/>
        <c:crosses val="autoZero"/>
        <c:crossBetween val="between"/>
      </c:valAx>
      <c:valAx>
        <c:axId val="254506640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9177328"/>
        <c:crosses val="max"/>
        <c:crossBetween val="between"/>
        <c:majorUnit val="0.2"/>
      </c:valAx>
      <c:catAx>
        <c:axId val="129177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4506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Drivers!$Q$23</c:f>
              <c:strCache>
                <c:ptCount val="1"/>
                <c:pt idx="0">
                  <c:v> Impact </c:v>
                </c:pt>
              </c:strCache>
            </c:strRef>
          </c:tx>
          <c:spPr>
            <a:noFill/>
            <a:ln cap="rnd"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minus"/>
            <c:errValType val="percentage"/>
            <c:noEndCap val="1"/>
            <c:val val="100"/>
            <c:spPr>
              <a:noFill/>
              <a:ln w="9525" cap="rnd" cmpd="sng" algn="ctr">
                <a:solidFill>
                  <a:schemeClr val="tx1"/>
                </a:solidFill>
                <a:round/>
                <a:headEnd type="oval" w="med" len="med"/>
                <a:tailEnd type="none"/>
              </a:ln>
              <a:effectLst/>
            </c:spPr>
          </c:errBars>
          <c:cat>
            <c:strRef>
              <c:f>Drivers!$P$24:$P$30</c:f>
              <c:strCache>
                <c:ptCount val="7"/>
                <c:pt idx="0">
                  <c:v>Product Quality</c:v>
                </c:pt>
                <c:pt idx="1">
                  <c:v>Customer Support</c:v>
                </c:pt>
                <c:pt idx="2">
                  <c:v>Pricing</c:v>
                </c:pt>
                <c:pt idx="3">
                  <c:v>Ease of Use</c:v>
                </c:pt>
                <c:pt idx="4">
                  <c:v>Feature Set</c:v>
                </c:pt>
                <c:pt idx="5">
                  <c:v>Brand Reputation</c:v>
                </c:pt>
                <c:pt idx="6">
                  <c:v>Onboarding Experience</c:v>
                </c:pt>
              </c:strCache>
            </c:strRef>
          </c:cat>
          <c:val>
            <c:numRef>
              <c:f>Drivers!$Q$24:$Q$30</c:f>
              <c:numCache>
                <c:formatCode>_(* #,##0_);_(* \(#,##0\);_(* "-"??_);_(@_)</c:formatCode>
                <c:ptCount val="7"/>
                <c:pt idx="0">
                  <c:v>24</c:v>
                </c:pt>
                <c:pt idx="1">
                  <c:v>18</c:v>
                </c:pt>
                <c:pt idx="2">
                  <c:v>12</c:v>
                </c:pt>
                <c:pt idx="3">
                  <c:v>8</c:v>
                </c:pt>
                <c:pt idx="4">
                  <c:v>-6</c:v>
                </c:pt>
                <c:pt idx="5">
                  <c:v>-14</c:v>
                </c:pt>
                <c:pt idx="6">
                  <c:v>-22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CA-4C90-B2F2-ECCB40831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49189152"/>
        <c:axId val="1911248080"/>
      </c:barChart>
      <c:catAx>
        <c:axId val="14491891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1248080"/>
        <c:crosses val="autoZero"/>
        <c:auto val="1"/>
        <c:lblAlgn val="ctr"/>
        <c:lblOffset val="100"/>
        <c:noMultiLvlLbl val="0"/>
      </c:catAx>
      <c:valAx>
        <c:axId val="1911248080"/>
        <c:scaling>
          <c:orientation val="minMax"/>
        </c:scaling>
        <c:delete val="1"/>
        <c:axPos val="t"/>
        <c:numFmt formatCode="_(* #,##0_);_(* \(#,##0\);_(* &quot;-&quot;??_);_(@_)" sourceLinked="1"/>
        <c:majorTickMark val="none"/>
        <c:minorTickMark val="none"/>
        <c:tickLblPos val="nextTo"/>
        <c:crossAx val="144918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Comparison!$C$23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17-406E-9435-78C86956226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17-406E-9435-78C8695622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B17-406E-9435-78C8695622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B17-406E-9435-78C86956226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B17-406E-9435-78C8695622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Comparison!$B$24:$B$32</c:f>
              <c:strCache>
                <c:ptCount val="9"/>
                <c:pt idx="0">
                  <c:v>Product 1</c:v>
                </c:pt>
                <c:pt idx="1">
                  <c:v>Product 2</c:v>
                </c:pt>
                <c:pt idx="2">
                  <c:v>Product 3</c:v>
                </c:pt>
                <c:pt idx="3">
                  <c:v>Product 4</c:v>
                </c:pt>
                <c:pt idx="4">
                  <c:v>Product 5</c:v>
                </c:pt>
                <c:pt idx="5">
                  <c:v>Product 6</c:v>
                </c:pt>
                <c:pt idx="6">
                  <c:v>Product 7</c:v>
                </c:pt>
                <c:pt idx="7">
                  <c:v>Product 8</c:v>
                </c:pt>
                <c:pt idx="8">
                  <c:v>Product 9</c:v>
                </c:pt>
              </c:strCache>
            </c:strRef>
          </c:cat>
          <c:val>
            <c:numRef>
              <c:f>Comparison!$C$24:$C$32</c:f>
              <c:numCache>
                <c:formatCode>General</c:formatCode>
                <c:ptCount val="9"/>
                <c:pt idx="0">
                  <c:v>240</c:v>
                </c:pt>
                <c:pt idx="1">
                  <c:v>120</c:v>
                </c:pt>
                <c:pt idx="2">
                  <c:v>90</c:v>
                </c:pt>
                <c:pt idx="3">
                  <c:v>60</c:v>
                </c:pt>
                <c:pt idx="4">
                  <c:v>40</c:v>
                </c:pt>
                <c:pt idx="5">
                  <c:v>32</c:v>
                </c:pt>
                <c:pt idx="6">
                  <c:v>25</c:v>
                </c:pt>
                <c:pt idx="7">
                  <c:v>18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17-406E-9435-78C869562267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</c:dLbls>
        <c:gapWidth val="50"/>
        <c:axId val="501419024"/>
        <c:axId val="1911177040"/>
      </c:barChart>
      <c:catAx>
        <c:axId val="501419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1177040"/>
        <c:crosses val="autoZero"/>
        <c:auto val="1"/>
        <c:lblAlgn val="ctr"/>
        <c:lblOffset val="100"/>
        <c:noMultiLvlLbl val="0"/>
      </c:catAx>
      <c:valAx>
        <c:axId val="191117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01419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1442128871928"/>
          <c:y val="6.8952786344090689E-2"/>
          <c:w val="0.81695735336093123"/>
          <c:h val="0.79726794944186252"/>
        </c:manualLayout>
      </c:layout>
      <c:lineChart>
        <c:grouping val="standard"/>
        <c:varyColors val="0"/>
        <c:ser>
          <c:idx val="1"/>
          <c:order val="0"/>
          <c:tx>
            <c:strRef>
              <c:f>Performance!$C$23</c:f>
              <c:strCache>
                <c:ptCount val="1"/>
                <c:pt idx="0">
                  <c:v>Product 1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11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37-4576-ADC5-8CCDCD4C80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Performance!$C$24:$C$35</c:f>
              <c:numCache>
                <c:formatCode>_(* #,##0_);_(* \(#,##0\);_(* "-"??_);_(@_)</c:formatCode>
                <c:ptCount val="12"/>
                <c:pt idx="0">
                  <c:v>100</c:v>
                </c:pt>
                <c:pt idx="1">
                  <c:v>110.00000000000001</c:v>
                </c:pt>
                <c:pt idx="2">
                  <c:v>121.00000000000003</c:v>
                </c:pt>
                <c:pt idx="3">
                  <c:v>133.10000000000005</c:v>
                </c:pt>
                <c:pt idx="4">
                  <c:v>146.41000000000008</c:v>
                </c:pt>
                <c:pt idx="5">
                  <c:v>161.0510000000001</c:v>
                </c:pt>
                <c:pt idx="6">
                  <c:v>177.15610000000012</c:v>
                </c:pt>
                <c:pt idx="7">
                  <c:v>194.87171000000015</c:v>
                </c:pt>
                <c:pt idx="8">
                  <c:v>214.3588810000002</c:v>
                </c:pt>
                <c:pt idx="9">
                  <c:v>235.79476910000022</c:v>
                </c:pt>
                <c:pt idx="10">
                  <c:v>259.37424601000026</c:v>
                </c:pt>
                <c:pt idx="11">
                  <c:v>285.3116706110003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37-4576-ADC5-8CCDCD4C8094}"/>
            </c:ext>
          </c:extLst>
        </c:ser>
        <c:ser>
          <c:idx val="0"/>
          <c:order val="1"/>
          <c:tx>
            <c:strRef>
              <c:f>Performance!$D$23</c:f>
              <c:strCache>
                <c:ptCount val="1"/>
                <c:pt idx="0">
                  <c:v>Product 2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</c:marker>
          <c:dLbls>
            <c:dLbl>
              <c:idx val="11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37-4576-ADC5-8CCDCD4C80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Performance!$D$24:$D$35</c:f>
              <c:numCache>
                <c:formatCode>_(* #,##0_);_(* \(#,##0\);_(* "-"??_);_(@_)</c:formatCode>
                <c:ptCount val="12"/>
                <c:pt idx="0">
                  <c:v>175</c:v>
                </c:pt>
                <c:pt idx="1">
                  <c:v>199.10000000000002</c:v>
                </c:pt>
                <c:pt idx="2">
                  <c:v>212.96000000000004</c:v>
                </c:pt>
                <c:pt idx="3">
                  <c:v>224.93900000000008</c:v>
                </c:pt>
                <c:pt idx="4">
                  <c:v>225.47140000000013</c:v>
                </c:pt>
                <c:pt idx="5">
                  <c:v>289.89180000000016</c:v>
                </c:pt>
                <c:pt idx="6">
                  <c:v>311.79473600000023</c:v>
                </c:pt>
                <c:pt idx="7">
                  <c:v>305.94858470000025</c:v>
                </c:pt>
                <c:pt idx="8">
                  <c:v>390.13316342000036</c:v>
                </c:pt>
                <c:pt idx="9">
                  <c:v>398.49315977900034</c:v>
                </c:pt>
                <c:pt idx="10">
                  <c:v>490.21732495890052</c:v>
                </c:pt>
                <c:pt idx="11">
                  <c:v>570.62334122200059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37-4576-ADC5-8CCDCD4C8094}"/>
            </c:ext>
          </c:extLst>
        </c:ser>
        <c:ser>
          <c:idx val="2"/>
          <c:order val="2"/>
          <c:tx>
            <c:strRef>
              <c:f>Performance!$E$23</c:f>
              <c:strCache>
                <c:ptCount val="1"/>
                <c:pt idx="0">
                  <c:v>Product 3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37-4576-ADC5-8CCDCD4C80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5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Performance!$E$24:$E$35</c:f>
              <c:numCache>
                <c:formatCode>_(* #,##0_);_(* \(#,##0\);_(* "-"??_);_(@_)</c:formatCode>
                <c:ptCount val="12"/>
                <c:pt idx="0">
                  <c:v>281.75</c:v>
                </c:pt>
                <c:pt idx="1">
                  <c:v>356.38900000000001</c:v>
                </c:pt>
                <c:pt idx="2">
                  <c:v>404.62400000000008</c:v>
                </c:pt>
                <c:pt idx="3">
                  <c:v>409.38898000000017</c:v>
                </c:pt>
                <c:pt idx="4">
                  <c:v>446.43337200000025</c:v>
                </c:pt>
                <c:pt idx="5">
                  <c:v>472.52363400000024</c:v>
                </c:pt>
                <c:pt idx="6">
                  <c:v>495.75363024000035</c:v>
                </c:pt>
                <c:pt idx="7">
                  <c:v>489.51773552000043</c:v>
                </c:pt>
                <c:pt idx="8">
                  <c:v>651.52238291140054</c:v>
                </c:pt>
                <c:pt idx="9">
                  <c:v>697.36302961325055</c:v>
                </c:pt>
                <c:pt idx="10">
                  <c:v>735.32598743835069</c:v>
                </c:pt>
                <c:pt idx="11">
                  <c:v>1089.890581734021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37-4576-ADC5-8CCDCD4C8094}"/>
            </c:ext>
          </c:extLst>
        </c:ser>
        <c:ser>
          <c:idx val="3"/>
          <c:order val="3"/>
          <c:tx>
            <c:strRef>
              <c:f>Comparison!$L$23</c:f>
              <c:strCache>
                <c:ptCount val="1"/>
                <c:pt idx="0">
                  <c:v>Product 4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11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37-4576-ADC5-8CCDCD4C8094}"/>
                </c:ext>
              </c:extLst>
            </c:dLbl>
            <c:spPr>
              <a:solidFill>
                <a:schemeClr val="bg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Comparison!$L$24:$L$35</c:f>
              <c:numCache>
                <c:formatCode>_(* #,##0_);_(* \(#,##0\);_(* "-"??_);_(@_)</c:formatCode>
                <c:ptCount val="12"/>
                <c:pt idx="0">
                  <c:v>500</c:v>
                </c:pt>
                <c:pt idx="1">
                  <c:v>550</c:v>
                </c:pt>
                <c:pt idx="2">
                  <c:v>500</c:v>
                </c:pt>
                <c:pt idx="3">
                  <c:v>450</c:v>
                </c:pt>
                <c:pt idx="4">
                  <c:v>400</c:v>
                </c:pt>
                <c:pt idx="5">
                  <c:v>380</c:v>
                </c:pt>
                <c:pt idx="6">
                  <c:v>400</c:v>
                </c:pt>
                <c:pt idx="7">
                  <c:v>480</c:v>
                </c:pt>
                <c:pt idx="8">
                  <c:v>450</c:v>
                </c:pt>
                <c:pt idx="9">
                  <c:v>550</c:v>
                </c:pt>
                <c:pt idx="10">
                  <c:v>600</c:v>
                </c:pt>
                <c:pt idx="11">
                  <c:v>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37-4576-ADC5-8CCDCD4C8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588525371969518E-2"/>
          <c:y val="6.1961523534955924E-2"/>
          <c:w val="0.79750736464819683"/>
          <c:h val="0.80736574818428786"/>
        </c:manualLayout>
      </c:layout>
      <c:scatterChart>
        <c:scatterStyle val="lineMarker"/>
        <c:varyColors val="0"/>
        <c:ser>
          <c:idx val="0"/>
          <c:order val="0"/>
          <c:tx>
            <c:v>Data</c:v>
          </c:tx>
          <c:spPr>
            <a:ln w="381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9"/>
              <c:spPr>
                <a:solidFill>
                  <a:schemeClr val="accent5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spPr>
              <a:ln w="381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E2-4F4C-8323-F50176629457}"/>
              </c:ext>
            </c:extLst>
          </c:dPt>
          <c:dPt>
            <c:idx val="1"/>
            <c:marker>
              <c:symbol val="circle"/>
              <c:size val="9"/>
              <c:spPr>
                <a:solidFill>
                  <a:schemeClr val="accent5">
                    <a:lumMod val="60000"/>
                    <a:lumOff val="4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AE2-4F4C-8323-F50176629457}"/>
              </c:ext>
            </c:extLst>
          </c:dPt>
          <c:dPt>
            <c:idx val="2"/>
            <c:marker>
              <c:symbol val="circle"/>
              <c:size val="9"/>
              <c:spPr>
                <a:solidFill>
                  <a:schemeClr val="bg1">
                    <a:lumMod val="8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AE2-4F4C-8323-F50176629457}"/>
              </c:ext>
            </c:extLst>
          </c:dPt>
          <c:dPt>
            <c:idx val="3"/>
            <c:marker>
              <c:symbol val="circle"/>
              <c:size val="9"/>
              <c:spPr>
                <a:solidFill>
                  <a:schemeClr val="accent5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AE2-4F4C-8323-F50176629457}"/>
              </c:ext>
            </c:extLst>
          </c:dPt>
          <c:dPt>
            <c:idx val="4"/>
            <c:marker>
              <c:symbol val="circle"/>
              <c:size val="9"/>
              <c:spPr>
                <a:solidFill>
                  <a:schemeClr val="bg1">
                    <a:lumMod val="8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AE2-4F4C-8323-F50176629457}"/>
              </c:ext>
            </c:extLst>
          </c:dPt>
          <c:dPt>
            <c:idx val="5"/>
            <c:marker>
              <c:symbol val="circle"/>
              <c:size val="9"/>
              <c:spPr>
                <a:solidFill>
                  <a:schemeClr val="bg1">
                    <a:lumMod val="8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AE2-4F4C-8323-F50176629457}"/>
              </c:ext>
            </c:extLst>
          </c:dPt>
          <c:dPt>
            <c:idx val="6"/>
            <c:marker>
              <c:symbol val="circle"/>
              <c:size val="9"/>
              <c:spPr>
                <a:solidFill>
                  <a:schemeClr val="bg1">
                    <a:lumMod val="8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AE2-4F4C-8323-F5017662945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52C537E-4032-468F-9F8B-41F84C71C7A5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AE2-4F4C-8323-F5017662945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A96E4A5-CCBD-E54D-894A-8AB4BDD3598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AE2-4F4C-8323-F5017662945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6D5B07D-6225-014F-AA8E-62EE2AC3E31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AE2-4F4C-8323-F5017662945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A5F2951-7FA7-804C-88A9-8D32796A494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BAE2-4F4C-8323-F5017662945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A15E352-0CF3-9147-9597-0DE39A5D760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BAE2-4F4C-8323-F5017662945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9AC7D46-974D-424E-A520-9E61BF77A22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BAE2-4F4C-8323-F5017662945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FA7D28F-7BFB-604E-B559-AE886534777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AE2-4F4C-8323-F50176629457}"/>
                </c:ext>
              </c:extLst>
            </c:dLbl>
            <c:spPr>
              <a:solidFill>
                <a:schemeClr val="bg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Comparison!$P$24:$P$30</c:f>
              <c:numCache>
                <c:formatCode>_(* #,##0_);_(* \(#,##0\);_(* "-"??_);_(@_)</c:formatCode>
                <c:ptCount val="7"/>
                <c:pt idx="0">
                  <c:v>20</c:v>
                </c:pt>
                <c:pt idx="1">
                  <c:v>35</c:v>
                </c:pt>
                <c:pt idx="2">
                  <c:v>45</c:v>
                </c:pt>
                <c:pt idx="3">
                  <c:v>25</c:v>
                </c:pt>
                <c:pt idx="4">
                  <c:v>85</c:v>
                </c:pt>
                <c:pt idx="5">
                  <c:v>95</c:v>
                </c:pt>
                <c:pt idx="6">
                  <c:v>90</c:v>
                </c:pt>
              </c:numCache>
            </c:numRef>
          </c:xVal>
          <c:yVal>
            <c:numRef>
              <c:f>Comparison!$Q$24:$Q$30</c:f>
              <c:numCache>
                <c:formatCode>_(* #,##0.0_);_(* \(#,##0.0\);_(* "-"??_);_(@_)</c:formatCode>
                <c:ptCount val="7"/>
                <c:pt idx="0">
                  <c:v>9.5</c:v>
                </c:pt>
                <c:pt idx="1">
                  <c:v>8</c:v>
                </c:pt>
                <c:pt idx="2">
                  <c:v>6</c:v>
                </c:pt>
                <c:pt idx="3">
                  <c:v>4.5</c:v>
                </c:pt>
                <c:pt idx="4">
                  <c:v>7.5</c:v>
                </c:pt>
                <c:pt idx="5">
                  <c:v>2</c:v>
                </c:pt>
                <c:pt idx="6">
                  <c:v>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Comparison!$O$24:$O$30</c15:f>
                <c15:dlblRangeCache>
                  <c:ptCount val="7"/>
                  <c:pt idx="0">
                    <c:v>Email</c:v>
                  </c:pt>
                  <c:pt idx="1">
                    <c:v>Organic Search</c:v>
                  </c:pt>
                  <c:pt idx="2">
                    <c:v>Referral</c:v>
                  </c:pt>
                  <c:pt idx="3">
                    <c:v>Social Media</c:v>
                  </c:pt>
                  <c:pt idx="4">
                    <c:v>Paid Search</c:v>
                  </c:pt>
                  <c:pt idx="5">
                    <c:v>Display Ads</c:v>
                  </c:pt>
                  <c:pt idx="6">
                    <c:v>Affiliate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AE2-4F4C-8323-F50176629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126464"/>
        <c:axId val="1911214480"/>
      </c:scatterChart>
      <c:valAx>
        <c:axId val="10812646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1214480"/>
        <c:crosses val="autoZero"/>
        <c:crossBetween val="midCat"/>
      </c:valAx>
      <c:valAx>
        <c:axId val="1911214480"/>
        <c:scaling>
          <c:orientation val="minMax"/>
          <c:max val="1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.0_);_(* \(#,##0.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126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"/>
          <c:order val="0"/>
          <c:tx>
            <c:strRef>
              <c:f>Comparison!$V$23</c:f>
              <c:strCache>
                <c:ptCount val="1"/>
                <c:pt idx="0">
                  <c:v>Product A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Comparison!$U$24:$U$28</c:f>
              <c:strCache>
                <c:ptCount val="5"/>
                <c:pt idx="0">
                  <c:v>Ease of Use</c:v>
                </c:pt>
                <c:pt idx="1">
                  <c:v>Functionality</c:v>
                </c:pt>
                <c:pt idx="2">
                  <c:v>Design</c:v>
                </c:pt>
                <c:pt idx="3">
                  <c:v>Value for Money</c:v>
                </c:pt>
                <c:pt idx="4">
                  <c:v>Customer Support</c:v>
                </c:pt>
              </c:strCache>
            </c:strRef>
          </c:cat>
          <c:val>
            <c:numRef>
              <c:f>Comparison!$V$24:$V$28</c:f>
              <c:numCache>
                <c:formatCode>_(* #,##0.0_);_(* \(#,##0.0\);_(* "-"??_);_(@_)</c:formatCode>
                <c:ptCount val="5"/>
                <c:pt idx="0">
                  <c:v>3.5</c:v>
                </c:pt>
                <c:pt idx="1">
                  <c:v>4</c:v>
                </c:pt>
                <c:pt idx="2">
                  <c:v>4.5</c:v>
                </c:pt>
                <c:pt idx="3">
                  <c:v>4</c:v>
                </c:pt>
                <c:pt idx="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FD-4787-84B2-DFD064DD4A2B}"/>
            </c:ext>
          </c:extLst>
        </c:ser>
        <c:ser>
          <c:idx val="2"/>
          <c:order val="1"/>
          <c:tx>
            <c:strRef>
              <c:f>Comparison!$W$23</c:f>
              <c:strCache>
                <c:ptCount val="1"/>
                <c:pt idx="0">
                  <c:v>Product B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Comparison!$U$24:$U$28</c:f>
              <c:strCache>
                <c:ptCount val="5"/>
                <c:pt idx="0">
                  <c:v>Ease of Use</c:v>
                </c:pt>
                <c:pt idx="1">
                  <c:v>Functionality</c:v>
                </c:pt>
                <c:pt idx="2">
                  <c:v>Design</c:v>
                </c:pt>
                <c:pt idx="3">
                  <c:v>Value for Money</c:v>
                </c:pt>
                <c:pt idx="4">
                  <c:v>Customer Support</c:v>
                </c:pt>
              </c:strCache>
            </c:strRef>
          </c:cat>
          <c:val>
            <c:numRef>
              <c:f>Comparison!$W$24:$W$28</c:f>
              <c:numCache>
                <c:formatCode>_(* #,##0.0_);_(* \(#,##0.0\);_(* "-"??_);_(@_)</c:formatCode>
                <c:ptCount val="5"/>
                <c:pt idx="0">
                  <c:v>3.5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FD-4787-84B2-DFD064DD4A2B}"/>
            </c:ext>
          </c:extLst>
        </c:ser>
        <c:ser>
          <c:idx val="0"/>
          <c:order val="2"/>
          <c:tx>
            <c:strRef>
              <c:f>Comparison!$X$23</c:f>
              <c:strCache>
                <c:ptCount val="1"/>
                <c:pt idx="0">
                  <c:v>Product 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Comparison!$U$24:$U$28</c:f>
              <c:strCache>
                <c:ptCount val="5"/>
                <c:pt idx="0">
                  <c:v>Ease of Use</c:v>
                </c:pt>
                <c:pt idx="1">
                  <c:v>Functionality</c:v>
                </c:pt>
                <c:pt idx="2">
                  <c:v>Design</c:v>
                </c:pt>
                <c:pt idx="3">
                  <c:v>Value for Money</c:v>
                </c:pt>
                <c:pt idx="4">
                  <c:v>Customer Support</c:v>
                </c:pt>
              </c:strCache>
            </c:strRef>
          </c:cat>
          <c:val>
            <c:numRef>
              <c:f>Comparison!$X$24:$X$28</c:f>
              <c:numCache>
                <c:formatCode>_(* #,##0.0_);_(* \(#,##0.0\);_(* "-"??_);_(@_)</c:formatCode>
                <c:ptCount val="5"/>
                <c:pt idx="0">
                  <c:v>5</c:v>
                </c:pt>
                <c:pt idx="1">
                  <c:v>3.5</c:v>
                </c:pt>
                <c:pt idx="2">
                  <c:v>3.5</c:v>
                </c:pt>
                <c:pt idx="3">
                  <c:v>4.5</c:v>
                </c:pt>
                <c:pt idx="4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D-4787-84B2-DFD064DD4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6013040"/>
        <c:axId val="254403920"/>
      </c:radarChart>
      <c:catAx>
        <c:axId val="33601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4403920"/>
        <c:crosses val="autoZero"/>
        <c:auto val="1"/>
        <c:lblAlgn val="ctr"/>
        <c:lblOffset val="100"/>
        <c:noMultiLvlLbl val="0"/>
      </c:catAx>
      <c:valAx>
        <c:axId val="25440392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_(* #,##0.0_);_(* \(#,##0.0\);_(* &quot;-&quot;??_);_(@_)" sourceLinked="1"/>
        <c:majorTickMark val="none"/>
        <c:minorTickMark val="none"/>
        <c:tickLblPos val="nextTo"/>
        <c:crossAx val="33601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Performance!$C$23</c:f>
              <c:strCache>
                <c:ptCount val="1"/>
                <c:pt idx="0">
                  <c:v>Product 1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Performance!$C$24:$C$35</c:f>
              <c:numCache>
                <c:formatCode>_(* #,##0_);_(* \(#,##0\);_(* "-"??_);_(@_)</c:formatCode>
                <c:ptCount val="12"/>
                <c:pt idx="0">
                  <c:v>100</c:v>
                </c:pt>
                <c:pt idx="1">
                  <c:v>110.00000000000001</c:v>
                </c:pt>
                <c:pt idx="2">
                  <c:v>121.00000000000003</c:v>
                </c:pt>
                <c:pt idx="3">
                  <c:v>133.10000000000005</c:v>
                </c:pt>
                <c:pt idx="4">
                  <c:v>146.41000000000008</c:v>
                </c:pt>
                <c:pt idx="5">
                  <c:v>161.0510000000001</c:v>
                </c:pt>
                <c:pt idx="6">
                  <c:v>177.15610000000012</c:v>
                </c:pt>
                <c:pt idx="7">
                  <c:v>194.87171000000015</c:v>
                </c:pt>
                <c:pt idx="8">
                  <c:v>214.3588810000002</c:v>
                </c:pt>
                <c:pt idx="9">
                  <c:v>235.79476910000022</c:v>
                </c:pt>
                <c:pt idx="10">
                  <c:v>259.37424601000026</c:v>
                </c:pt>
                <c:pt idx="11">
                  <c:v>285.3116706110003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62-4F92-9D9A-D560F53C32F0}"/>
            </c:ext>
          </c:extLst>
        </c:ser>
        <c:ser>
          <c:idx val="0"/>
          <c:order val="1"/>
          <c:tx>
            <c:strRef>
              <c:f>Performance!$D$23</c:f>
              <c:strCache>
                <c:ptCount val="1"/>
                <c:pt idx="0">
                  <c:v>Product 2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19050">
                <a:noFill/>
              </a:ln>
              <a:effectLst/>
            </c:spPr>
          </c:marker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Performance!$D$24:$D$35</c:f>
              <c:numCache>
                <c:formatCode>_(* #,##0_);_(* \(#,##0\);_(* "-"??_);_(@_)</c:formatCode>
                <c:ptCount val="12"/>
                <c:pt idx="0">
                  <c:v>175</c:v>
                </c:pt>
                <c:pt idx="1">
                  <c:v>199.10000000000002</c:v>
                </c:pt>
                <c:pt idx="2">
                  <c:v>212.96000000000004</c:v>
                </c:pt>
                <c:pt idx="3">
                  <c:v>224.93900000000008</c:v>
                </c:pt>
                <c:pt idx="4">
                  <c:v>225.47140000000013</c:v>
                </c:pt>
                <c:pt idx="5">
                  <c:v>289.89180000000016</c:v>
                </c:pt>
                <c:pt idx="6">
                  <c:v>311.79473600000023</c:v>
                </c:pt>
                <c:pt idx="7">
                  <c:v>305.94858470000025</c:v>
                </c:pt>
                <c:pt idx="8">
                  <c:v>390.13316342000036</c:v>
                </c:pt>
                <c:pt idx="9">
                  <c:v>398.49315977900034</c:v>
                </c:pt>
                <c:pt idx="10">
                  <c:v>490.21732495890052</c:v>
                </c:pt>
                <c:pt idx="11">
                  <c:v>570.62334122200059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62-4F92-9D9A-D560F53C32F0}"/>
            </c:ext>
          </c:extLst>
        </c:ser>
        <c:ser>
          <c:idx val="2"/>
          <c:order val="2"/>
          <c:tx>
            <c:strRef>
              <c:f>Performance!$E$23</c:f>
              <c:strCache>
                <c:ptCount val="1"/>
                <c:pt idx="0">
                  <c:v>Product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Performance!$B$24:$B$35</c:f>
              <c:numCache>
                <c:formatCode>mmm</c:formatCode>
                <c:ptCount val="12"/>
                <c:pt idx="0">
                  <c:v>46388</c:v>
                </c:pt>
                <c:pt idx="1">
                  <c:v>46419</c:v>
                </c:pt>
                <c:pt idx="2">
                  <c:v>46447</c:v>
                </c:pt>
                <c:pt idx="3">
                  <c:v>46478</c:v>
                </c:pt>
                <c:pt idx="4">
                  <c:v>46508</c:v>
                </c:pt>
                <c:pt idx="5">
                  <c:v>46539</c:v>
                </c:pt>
                <c:pt idx="6">
                  <c:v>46569</c:v>
                </c:pt>
                <c:pt idx="7">
                  <c:v>46600</c:v>
                </c:pt>
                <c:pt idx="8">
                  <c:v>46631</c:v>
                </c:pt>
                <c:pt idx="9">
                  <c:v>46661</c:v>
                </c:pt>
                <c:pt idx="10">
                  <c:v>46692</c:v>
                </c:pt>
                <c:pt idx="11">
                  <c:v>46722</c:v>
                </c:pt>
              </c:numCache>
            </c:numRef>
          </c:cat>
          <c:val>
            <c:numRef>
              <c:f>Performance!$E$24:$E$35</c:f>
              <c:numCache>
                <c:formatCode>_(* #,##0_);_(* \(#,##0\);_(* "-"??_);_(@_)</c:formatCode>
                <c:ptCount val="12"/>
                <c:pt idx="0">
                  <c:v>281.75</c:v>
                </c:pt>
                <c:pt idx="1">
                  <c:v>356.38900000000001</c:v>
                </c:pt>
                <c:pt idx="2">
                  <c:v>404.62400000000008</c:v>
                </c:pt>
                <c:pt idx="3">
                  <c:v>409.38898000000017</c:v>
                </c:pt>
                <c:pt idx="4">
                  <c:v>446.43337200000025</c:v>
                </c:pt>
                <c:pt idx="5">
                  <c:v>472.52363400000024</c:v>
                </c:pt>
                <c:pt idx="6">
                  <c:v>495.75363024000035</c:v>
                </c:pt>
                <c:pt idx="7">
                  <c:v>489.51773552000043</c:v>
                </c:pt>
                <c:pt idx="8">
                  <c:v>651.52238291140054</c:v>
                </c:pt>
                <c:pt idx="9">
                  <c:v>697.36302961325055</c:v>
                </c:pt>
                <c:pt idx="10">
                  <c:v>735.32598743835069</c:v>
                </c:pt>
                <c:pt idx="11">
                  <c:v>1089.890581734021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7-475D-94BD-D695EC293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764640"/>
        <c:axId val="1166765600"/>
      </c:lineChart>
      <c:dateAx>
        <c:axId val="116676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m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5600"/>
        <c:crosses val="autoZero"/>
        <c:auto val="1"/>
        <c:lblOffset val="100"/>
        <c:baseTimeUnit val="months"/>
      </c:dateAx>
      <c:valAx>
        <c:axId val="11667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67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343037446922194E-2"/>
          <c:y val="0.14452673310941028"/>
          <c:w val="0.92931392510615562"/>
          <c:h val="0.69324761852320904"/>
        </c:manualLayout>
      </c:layout>
      <c:barChart>
        <c:barDir val="col"/>
        <c:grouping val="clustered"/>
        <c:varyColors val="1"/>
        <c:ser>
          <c:idx val="0"/>
          <c:order val="0"/>
          <c:tx>
            <c:v>Revenue</c:v>
          </c:tx>
          <c:spPr>
            <a:solidFill>
              <a:schemeClr val="accent6"/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Performance!$P$24:$P$29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Performance!$Q$24:$Q$29</c:f>
              <c:numCache>
                <c:formatCode>_("$"* #,##0_);_("$"* \(#,##0\);_("$"* "-"??_);_(@_)</c:formatCode>
                <c:ptCount val="6"/>
                <c:pt idx="0">
                  <c:v>5950</c:v>
                </c:pt>
                <c:pt idx="1">
                  <c:v>4900</c:v>
                </c:pt>
                <c:pt idx="2">
                  <c:v>5000</c:v>
                </c:pt>
                <c:pt idx="3">
                  <c:v>6000</c:v>
                </c:pt>
                <c:pt idx="4">
                  <c:v>4850</c:v>
                </c:pt>
                <c:pt idx="5">
                  <c:v>5150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62-4E22-8104-FBBCC1EEBB9E}"/>
            </c:ext>
          </c:extLst>
        </c:ser>
        <c:ser>
          <c:idx val="1"/>
          <c:order val="1"/>
          <c:tx>
            <c:v>Costs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numFmt formatCode="&quot;$&quot;0.0,&quot;K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accent6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Performance!$P$24:$P$29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Performance!$R$24:$R$29</c:f>
              <c:numCache>
                <c:formatCode>_("$"* #,##0_);_("$"* \(#,##0\);_("$"* "-"??_);_(@_)</c:formatCode>
                <c:ptCount val="6"/>
                <c:pt idx="0">
                  <c:v>946</c:v>
                </c:pt>
                <c:pt idx="1">
                  <c:v>989</c:v>
                </c:pt>
                <c:pt idx="2">
                  <c:v>1012</c:v>
                </c:pt>
                <c:pt idx="3">
                  <c:v>978</c:v>
                </c:pt>
                <c:pt idx="4">
                  <c:v>921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62-4E22-8104-FBBCC1EEB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8650112"/>
        <c:axId val="48672768"/>
      </c:barChart>
      <c:lineChart>
        <c:grouping val="standard"/>
        <c:varyColors val="1"/>
        <c:ser>
          <c:idx val="2"/>
          <c:order val="2"/>
          <c:tx>
            <c:v>Profit</c:v>
          </c:tx>
          <c:spPr>
            <a:ln w="254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numFmt formatCode="&quot;$&quot;0.0,&quot;K&quot;" sourceLinked="0"/>
            <c:spPr>
              <a:solidFill>
                <a:schemeClr val="bg1">
                  <a:alpha val="80000"/>
                </a:schemeClr>
              </a:solidFill>
              <a:ln>
                <a:noFill/>
              </a:ln>
              <a:effectLst>
                <a:softEdge rad="25400"/>
              </a:effectLst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Performance!$P$24:$P$29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Performance!$S$24:$S$29</c:f>
              <c:numCache>
                <c:formatCode>_("$"* #,##0_);_("$"* \(#,##0\);_("$"* "-"??_);_(@_)</c:formatCode>
                <c:ptCount val="6"/>
                <c:pt idx="0">
                  <c:v>5004</c:v>
                </c:pt>
                <c:pt idx="1">
                  <c:v>3911</c:v>
                </c:pt>
                <c:pt idx="2">
                  <c:v>3988</c:v>
                </c:pt>
                <c:pt idx="3">
                  <c:v>5022</c:v>
                </c:pt>
                <c:pt idx="4">
                  <c:v>3929</c:v>
                </c:pt>
                <c:pt idx="5">
                  <c:v>3916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62-4E22-8104-FBBCC1EEB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>
                <a:solidFill>
                  <a:sysClr val="windowText" lastClr="000000"/>
                </a:solidFill>
              </a:defRPr>
            </a:pPr>
            <a:endParaRPr lang="de-DE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1"/>
        <c:axPos val="l"/>
        <c:numFmt formatCode="_(&quot;$&quot;* #,##0_);_(&quot;$&quot;* \(#,##0\);_(&quot;$&quot;* &quot;-&quot;??_);_(@_)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2.2865199580639806E-2"/>
          <c:y val="3.4965034965034968E-2"/>
          <c:w val="0.49713648019526879"/>
          <c:h val="0.1074402835051964"/>
        </c:manualLayout>
      </c:layout>
      <c:overlay val="0"/>
      <c:txPr>
        <a:bodyPr/>
        <a:lstStyle/>
        <a:p>
          <a:pPr>
            <a:defRPr sz="800"/>
          </a:pPr>
          <a:endParaRPr lang="de-DE"/>
        </a:p>
      </c:txPr>
    </c:legend>
    <c:plotVisOnly val="1"/>
    <c:dispBlanksAs val="zero"/>
    <c:showDLblsOverMax val="1"/>
  </c:chart>
  <c:spPr>
    <a:noFill/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719637318062513E-2"/>
          <c:y val="4.8336474454501954E-2"/>
          <c:w val="0.88301773641931125"/>
          <c:h val="0.75736473831698414"/>
        </c:manualLayout>
      </c:layout>
      <c:areaChart>
        <c:grouping val="standard"/>
        <c:varyColors val="0"/>
        <c:ser>
          <c:idx val="1"/>
          <c:order val="1"/>
          <c:tx>
            <c:strRef>
              <c:f>Performance!$X$23</c:f>
              <c:strCache>
                <c:ptCount val="1"/>
                <c:pt idx="0">
                  <c:v>Incoming</c:v>
                </c:pt>
              </c:strCache>
            </c:strRef>
          </c:tx>
          <c:spPr>
            <a:solidFill>
              <a:schemeClr val="bg2">
                <a:alpha val="10000"/>
              </a:schemeClr>
            </a:solidFill>
            <a:ln>
              <a:noFill/>
            </a:ln>
            <a:effectLst/>
          </c:spPr>
          <c:val>
            <c:numRef>
              <c:f>Performance!$X$24:$X$35</c:f>
              <c:numCache>
                <c:formatCode>_(* #,##0_);_(* \(#,##0\);_(* "-"??_);_(@_)</c:formatCode>
                <c:ptCount val="12"/>
                <c:pt idx="0">
                  <c:v>400000</c:v>
                </c:pt>
                <c:pt idx="1">
                  <c:v>300000</c:v>
                </c:pt>
                <c:pt idx="2">
                  <c:v>350000</c:v>
                </c:pt>
                <c:pt idx="3">
                  <c:v>450000</c:v>
                </c:pt>
                <c:pt idx="4">
                  <c:v>560000</c:v>
                </c:pt>
                <c:pt idx="5">
                  <c:v>680000</c:v>
                </c:pt>
                <c:pt idx="6">
                  <c:v>450000</c:v>
                </c:pt>
                <c:pt idx="7">
                  <c:v>500000</c:v>
                </c:pt>
                <c:pt idx="8">
                  <c:v>350000</c:v>
                </c:pt>
                <c:pt idx="9">
                  <c:v>600000</c:v>
                </c:pt>
                <c:pt idx="10">
                  <c:v>700000</c:v>
                </c:pt>
                <c:pt idx="11">
                  <c:v>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3D-4EDA-A31A-6C9C670A03F4}"/>
            </c:ext>
          </c:extLst>
        </c:ser>
        <c:ser>
          <c:idx val="3"/>
          <c:order val="3"/>
          <c:tx>
            <c:strRef>
              <c:f>Performance!$Y$23</c:f>
              <c:strCache>
                <c:ptCount val="1"/>
                <c:pt idx="0">
                  <c:v>Outgoing</c:v>
                </c:pt>
              </c:strCache>
            </c:strRef>
          </c:tx>
          <c:spPr>
            <a:solidFill>
              <a:schemeClr val="accent2">
                <a:alpha val="10000"/>
              </a:schemeClr>
            </a:solidFill>
            <a:ln>
              <a:noFill/>
            </a:ln>
            <a:effectLst/>
          </c:spPr>
          <c:val>
            <c:numRef>
              <c:f>Performance!$Y$24:$Y$35</c:f>
              <c:numCache>
                <c:formatCode>_(* #,##0_);_(* \(#,##0\);_(* "-"??_);_(@_)</c:formatCode>
                <c:ptCount val="12"/>
                <c:pt idx="0">
                  <c:v>-200000</c:v>
                </c:pt>
                <c:pt idx="1">
                  <c:v>-400000</c:v>
                </c:pt>
                <c:pt idx="2">
                  <c:v>-500000</c:v>
                </c:pt>
                <c:pt idx="3">
                  <c:v>-600000</c:v>
                </c:pt>
                <c:pt idx="4">
                  <c:v>-400000</c:v>
                </c:pt>
                <c:pt idx="5">
                  <c:v>-450000</c:v>
                </c:pt>
                <c:pt idx="6">
                  <c:v>-450000</c:v>
                </c:pt>
                <c:pt idx="7">
                  <c:v>-400000</c:v>
                </c:pt>
                <c:pt idx="8">
                  <c:v>-300000</c:v>
                </c:pt>
                <c:pt idx="9">
                  <c:v>-450000</c:v>
                </c:pt>
                <c:pt idx="10">
                  <c:v>-500000</c:v>
                </c:pt>
                <c:pt idx="11">
                  <c:v>-600000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3D-4EDA-A31A-6C9C670A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869167"/>
        <c:axId val="1386867247"/>
      </c:areaChart>
      <c:lineChart>
        <c:grouping val="standard"/>
        <c:varyColors val="0"/>
        <c:ser>
          <c:idx val="0"/>
          <c:order val="0"/>
          <c:tx>
            <c:strRef>
              <c:f>Performance!$X$23</c:f>
              <c:strCache>
                <c:ptCount val="1"/>
                <c:pt idx="0">
                  <c:v>Incoming</c:v>
                </c:pt>
              </c:strCache>
            </c:strRef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Performance!$W$24:$W$35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Performance!$X$24:$X$35</c:f>
              <c:numCache>
                <c:formatCode>_(* #,##0_);_(* \(#,##0\);_(* "-"??_);_(@_)</c:formatCode>
                <c:ptCount val="12"/>
                <c:pt idx="0">
                  <c:v>400000</c:v>
                </c:pt>
                <c:pt idx="1">
                  <c:v>300000</c:v>
                </c:pt>
                <c:pt idx="2">
                  <c:v>350000</c:v>
                </c:pt>
                <c:pt idx="3">
                  <c:v>450000</c:v>
                </c:pt>
                <c:pt idx="4">
                  <c:v>560000</c:v>
                </c:pt>
                <c:pt idx="5">
                  <c:v>680000</c:v>
                </c:pt>
                <c:pt idx="6">
                  <c:v>450000</c:v>
                </c:pt>
                <c:pt idx="7">
                  <c:v>500000</c:v>
                </c:pt>
                <c:pt idx="8">
                  <c:v>350000</c:v>
                </c:pt>
                <c:pt idx="9">
                  <c:v>600000</c:v>
                </c:pt>
                <c:pt idx="10">
                  <c:v>700000</c:v>
                </c:pt>
                <c:pt idx="11">
                  <c:v>900000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3D-4EDA-A31A-6C9C670A03F4}"/>
            </c:ext>
          </c:extLst>
        </c:ser>
        <c:ser>
          <c:idx val="2"/>
          <c:order val="2"/>
          <c:tx>
            <c:strRef>
              <c:f>Performance!$Y$23</c:f>
              <c:strCache>
                <c:ptCount val="1"/>
                <c:pt idx="0">
                  <c:v>Outgoing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Performance!$W$24:$W$35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Performance!$Y$24:$Y$35</c:f>
              <c:numCache>
                <c:formatCode>_(* #,##0_);_(* \(#,##0\);_(* "-"??_);_(@_)</c:formatCode>
                <c:ptCount val="12"/>
                <c:pt idx="0">
                  <c:v>-200000</c:v>
                </c:pt>
                <c:pt idx="1">
                  <c:v>-400000</c:v>
                </c:pt>
                <c:pt idx="2">
                  <c:v>-500000</c:v>
                </c:pt>
                <c:pt idx="3">
                  <c:v>-600000</c:v>
                </c:pt>
                <c:pt idx="4">
                  <c:v>-400000</c:v>
                </c:pt>
                <c:pt idx="5">
                  <c:v>-450000</c:v>
                </c:pt>
                <c:pt idx="6">
                  <c:v>-450000</c:v>
                </c:pt>
                <c:pt idx="7">
                  <c:v>-400000</c:v>
                </c:pt>
                <c:pt idx="8">
                  <c:v>-300000</c:v>
                </c:pt>
                <c:pt idx="9">
                  <c:v>-450000</c:v>
                </c:pt>
                <c:pt idx="10">
                  <c:v>-500000</c:v>
                </c:pt>
                <c:pt idx="11">
                  <c:v>-600000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3D-4EDA-A31A-6C9C670A03F4}"/>
            </c:ext>
          </c:extLst>
        </c:ser>
        <c:ser>
          <c:idx val="4"/>
          <c:order val="4"/>
          <c:tx>
            <c:strRef>
              <c:f>Performance!$Z$23</c:f>
              <c:strCache>
                <c:ptCount val="1"/>
                <c:pt idx="0">
                  <c:v>Net CF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Performance!$W$24:$W$35</c:f>
              <c:numCache>
                <c:formatCode>General</c:formatCode>
                <c:ptCount val="12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</c:numCache>
            </c:numRef>
          </c:cat>
          <c:val>
            <c:numRef>
              <c:f>Performance!$Z$24:$Z$35</c:f>
              <c:numCache>
                <c:formatCode>_(* #,##0_);_(* \(#,##0\);_(* "-"??_);_(@_)</c:formatCode>
                <c:ptCount val="12"/>
                <c:pt idx="0">
                  <c:v>200000</c:v>
                </c:pt>
                <c:pt idx="1">
                  <c:v>-100000</c:v>
                </c:pt>
                <c:pt idx="2">
                  <c:v>-150000</c:v>
                </c:pt>
                <c:pt idx="3">
                  <c:v>-150000</c:v>
                </c:pt>
                <c:pt idx="4">
                  <c:v>160000</c:v>
                </c:pt>
                <c:pt idx="5">
                  <c:v>230000</c:v>
                </c:pt>
                <c:pt idx="6">
                  <c:v>0</c:v>
                </c:pt>
                <c:pt idx="7">
                  <c:v>100000</c:v>
                </c:pt>
                <c:pt idx="8">
                  <c:v>50000</c:v>
                </c:pt>
                <c:pt idx="9">
                  <c:v>150000</c:v>
                </c:pt>
                <c:pt idx="10">
                  <c:v>200000</c:v>
                </c:pt>
                <c:pt idx="11">
                  <c:v>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3D-4EDA-A31A-6C9C670A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869167"/>
        <c:axId val="1386867247"/>
      </c:lineChart>
      <c:dateAx>
        <c:axId val="1386869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_)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86867247"/>
        <c:crosses val="autoZero"/>
        <c:auto val="0"/>
        <c:lblOffset val="100"/>
        <c:baseTimeUnit val="days"/>
        <c:majorUnit val="5"/>
      </c:dateAx>
      <c:valAx>
        <c:axId val="1386867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86869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5517744768279234E-2"/>
          <c:y val="0.1592628956492618"/>
          <c:w val="0.86474414615495898"/>
          <c:h val="0.72256124234470676"/>
        </c:manualLayout>
      </c:layout>
      <c:areaChart>
        <c:grouping val="standard"/>
        <c:varyColors val="0"/>
        <c:ser>
          <c:idx val="1"/>
          <c:order val="1"/>
          <c:tx>
            <c:strRef>
              <c:f>Performance!$J$23</c:f>
              <c:strCache>
                <c:ptCount val="1"/>
                <c:pt idx="0">
                  <c:v>Revenue</c:v>
                </c:pt>
              </c:strCache>
            </c:strRef>
          </c:tx>
          <c:spPr>
            <a:gradFill>
              <a:gsLst>
                <a:gs pos="0">
                  <a:srgbClr val="3285F3">
                    <a:alpha val="20000"/>
                  </a:srgbClr>
                </a:gs>
                <a:gs pos="100000">
                  <a:srgbClr val="3285F3">
                    <a:alpha val="3000"/>
                  </a:srgbClr>
                </a:gs>
              </a:gsLst>
              <a:lin ang="5400000" scaled="1"/>
            </a:gradFill>
            <a:ln w="25400">
              <a:noFill/>
            </a:ln>
            <a:effectLst/>
          </c:spP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Performance!$J$24:$J$35</c:f>
              <c:numCache>
                <c:formatCode>_("$"* #,##0_);_("$"* \(#,##0\);_("$"* "-"??_);_(@_)</c:formatCode>
                <c:ptCount val="12"/>
                <c:pt idx="0">
                  <c:v>19300</c:v>
                </c:pt>
                <c:pt idx="1">
                  <c:v>24750</c:v>
                </c:pt>
                <c:pt idx="2">
                  <c:v>20900</c:v>
                </c:pt>
                <c:pt idx="3">
                  <c:v>26150</c:v>
                </c:pt>
                <c:pt idx="4">
                  <c:v>32420</c:v>
                </c:pt>
                <c:pt idx="5">
                  <c:v>24300</c:v>
                </c:pt>
                <c:pt idx="6">
                  <c:v>24000</c:v>
                </c:pt>
                <c:pt idx="7">
                  <c:v>27250</c:v>
                </c:pt>
                <c:pt idx="8">
                  <c:v>23000</c:v>
                </c:pt>
                <c:pt idx="9">
                  <c:v>28850</c:v>
                </c:pt>
                <c:pt idx="10">
                  <c:v>32600</c:v>
                </c:pt>
                <c:pt idx="11">
                  <c:v>40500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B-4B38-A574-2B65B9D08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543407"/>
        <c:axId val="2046718319"/>
      </c:areaChart>
      <c:lineChart>
        <c:grouping val="standard"/>
        <c:varyColors val="0"/>
        <c:ser>
          <c:idx val="0"/>
          <c:order val="0"/>
          <c:tx>
            <c:strRef>
              <c:f>Performance!$J$23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Performance!$I$24:$I$35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Performance!$J$24:$J$35</c:f>
              <c:numCache>
                <c:formatCode>_("$"* #,##0_);_("$"* \(#,##0\);_("$"* "-"??_);_(@_)</c:formatCode>
                <c:ptCount val="12"/>
                <c:pt idx="0">
                  <c:v>19300</c:v>
                </c:pt>
                <c:pt idx="1">
                  <c:v>24750</c:v>
                </c:pt>
                <c:pt idx="2">
                  <c:v>20900</c:v>
                </c:pt>
                <c:pt idx="3">
                  <c:v>26150</c:v>
                </c:pt>
                <c:pt idx="4">
                  <c:v>32420</c:v>
                </c:pt>
                <c:pt idx="5">
                  <c:v>24300</c:v>
                </c:pt>
                <c:pt idx="6">
                  <c:v>24000</c:v>
                </c:pt>
                <c:pt idx="7">
                  <c:v>27250</c:v>
                </c:pt>
                <c:pt idx="8">
                  <c:v>23000</c:v>
                </c:pt>
                <c:pt idx="9">
                  <c:v>28850</c:v>
                </c:pt>
                <c:pt idx="10">
                  <c:v>32600</c:v>
                </c:pt>
                <c:pt idx="11">
                  <c:v>40500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B-4B38-A574-2B65B9D08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543407"/>
        <c:axId val="2046718319"/>
      </c:lineChart>
      <c:catAx>
        <c:axId val="1661543407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0,&quot;K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5517744768279234E-2"/>
          <c:y val="5.8297864728721067E-2"/>
          <c:w val="0.86474414615495898"/>
          <c:h val="0.82352634282994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Performance!$AE$23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3285F3"/>
            </a:solidFill>
            <a:ln>
              <a:noFill/>
            </a:ln>
            <a:effectLst/>
          </c:spPr>
          <c:invertIfNegative val="0"/>
          <c:dLbls>
            <c:numFmt formatCode="&quot;$&quot;0,&quot;K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Performance!$AD$24:$AD$35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Performance!$AE$24:$AE$35</c:f>
              <c:numCache>
                <c:formatCode>_("$"* #,##0_);_("$"* \(#,##0\);_("$"* "-"??_);_(@_)</c:formatCode>
                <c:ptCount val="12"/>
                <c:pt idx="0">
                  <c:v>19300</c:v>
                </c:pt>
                <c:pt idx="1">
                  <c:v>24750</c:v>
                </c:pt>
                <c:pt idx="2">
                  <c:v>20900</c:v>
                </c:pt>
                <c:pt idx="3">
                  <c:v>26150</c:v>
                </c:pt>
                <c:pt idx="4">
                  <c:v>32420</c:v>
                </c:pt>
                <c:pt idx="5">
                  <c:v>24300</c:v>
                </c:pt>
                <c:pt idx="6">
                  <c:v>24000</c:v>
                </c:pt>
                <c:pt idx="7">
                  <c:v>27250</c:v>
                </c:pt>
                <c:pt idx="8">
                  <c:v>23000</c:v>
                </c:pt>
                <c:pt idx="9">
                  <c:v>28850</c:v>
                </c:pt>
                <c:pt idx="10">
                  <c:v>32600</c:v>
                </c:pt>
                <c:pt idx="11">
                  <c:v>40500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01-4D6B-A85D-F132E2CE4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1543407"/>
        <c:axId val="2046718319"/>
      </c:barChart>
      <c:catAx>
        <c:axId val="166154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0"/>
        <c:axPos val="l"/>
        <c:numFmt formatCode="&quot;$&quot;0,&quot;K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37904606545748"/>
          <c:y val="8.3781326539669285E-2"/>
          <c:w val="0.710244966755462"/>
          <c:h val="0.83243734692066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97-4A31-9E5B-D0159BC91CFA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97-4A31-9E5B-D0159BC91CFA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97-4A31-9E5B-D0159BC91CFA}"/>
              </c:ext>
            </c:extLst>
          </c:dPt>
          <c:dPt>
            <c:idx val="3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97-4A31-9E5B-D0159BC91CFA}"/>
              </c:ext>
            </c:extLst>
          </c:dPt>
          <c:dPt>
            <c:idx val="4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C97-4A31-9E5B-D0159BC91CFA}"/>
              </c:ext>
            </c:extLst>
          </c:dPt>
          <c:dPt>
            <c:idx val="5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C97-4A31-9E5B-D0159BC91CFA}"/>
              </c:ext>
            </c:extLst>
          </c:dPt>
          <c:cat>
            <c:strRef>
              <c:f>Composition!$B$24:$B$29</c:f>
              <c:strCache>
                <c:ptCount val="6"/>
                <c:pt idx="0">
                  <c:v>Real Estate</c:v>
                </c:pt>
                <c:pt idx="1">
                  <c:v>ETFs</c:v>
                </c:pt>
                <c:pt idx="2">
                  <c:v>Stocks</c:v>
                </c:pt>
                <c:pt idx="3">
                  <c:v>Bonds</c:v>
                </c:pt>
                <c:pt idx="4">
                  <c:v>Savings</c:v>
                </c:pt>
                <c:pt idx="5">
                  <c:v>Other</c:v>
                </c:pt>
              </c:strCache>
            </c:strRef>
          </c:cat>
          <c:val>
            <c:numRef>
              <c:f>Composition!$C$24:$C$29</c:f>
              <c:numCache>
                <c:formatCode>_(* #,##0_);_(* \(#,##0\);_(* "-"??_);_(@_)</c:formatCode>
                <c:ptCount val="6"/>
                <c:pt idx="0">
                  <c:v>19440</c:v>
                </c:pt>
                <c:pt idx="1">
                  <c:v>6820</c:v>
                </c:pt>
                <c:pt idx="2">
                  <c:v>4420</c:v>
                </c:pt>
                <c:pt idx="3">
                  <c:v>3700</c:v>
                </c:pt>
                <c:pt idx="4">
                  <c:v>3430</c:v>
                </c:pt>
                <c:pt idx="5">
                  <c:v>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97-4A31-9E5B-D0159BC91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37904606545748"/>
          <c:y val="8.3781326539669285E-2"/>
          <c:w val="0.710244966755462"/>
          <c:h val="0.8324373469206614"/>
        </c:manualLayout>
      </c:layout>
      <c:doughnutChart>
        <c:varyColors val="1"/>
        <c:ser>
          <c:idx val="0"/>
          <c:order val="0"/>
          <c:tx>
            <c:strRef>
              <c:f>Composition!$G$23</c:f>
              <c:strCache>
                <c:ptCount val="1"/>
                <c:pt idx="0">
                  <c:v>Budget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97-4A31-9E5B-D0159BC91C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97-4A31-9E5B-D0159BC91CFA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97-4A31-9E5B-D0159BC91CFA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97-4A31-9E5B-D0159BC91CFA}"/>
              </c:ext>
            </c:extLst>
          </c:dPt>
          <c:dPt>
            <c:idx val="4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C97-4A31-9E5B-D0159BC91CFA}"/>
              </c:ext>
            </c:extLst>
          </c:dPt>
          <c:dPt>
            <c:idx val="5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C97-4A31-9E5B-D0159BC91CFA}"/>
              </c:ext>
            </c:extLst>
          </c:dPt>
          <c:cat>
            <c:strRef>
              <c:f>Composition!$F$24:$F$29</c:f>
              <c:strCache>
                <c:ptCount val="6"/>
                <c:pt idx="0">
                  <c:v>Housing</c:v>
                </c:pt>
                <c:pt idx="1">
                  <c:v>Fun</c:v>
                </c:pt>
                <c:pt idx="2">
                  <c:v>Groceries</c:v>
                </c:pt>
                <c:pt idx="3">
                  <c:v>Transportation</c:v>
                </c:pt>
                <c:pt idx="4">
                  <c:v>Self-Care</c:v>
                </c:pt>
                <c:pt idx="5">
                  <c:v>Other</c:v>
                </c:pt>
              </c:strCache>
            </c:strRef>
          </c:cat>
          <c:val>
            <c:numRef>
              <c:f>Composition!$G$24:$G$29</c:f>
              <c:numCache>
                <c:formatCode>#,##0</c:formatCode>
                <c:ptCount val="6"/>
                <c:pt idx="0">
                  <c:v>20500</c:v>
                </c:pt>
                <c:pt idx="1">
                  <c:v>8000</c:v>
                </c:pt>
                <c:pt idx="2">
                  <c:v>3000</c:v>
                </c:pt>
                <c:pt idx="3">
                  <c:v>7000</c:v>
                </c:pt>
                <c:pt idx="4">
                  <c:v>3800</c:v>
                </c:pt>
                <c:pt idx="5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97-4A31-9E5B-D0159BC91CFA}"/>
            </c:ext>
          </c:extLst>
        </c:ser>
        <c:ser>
          <c:idx val="1"/>
          <c:order val="1"/>
          <c:tx>
            <c:strRef>
              <c:f>Composition!$H$23</c:f>
              <c:strCache>
                <c:ptCount val="1"/>
                <c:pt idx="0">
                  <c:v>Actual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D48-4963-B3D2-47DAC4CE5C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822-4DCA-89EE-C7C8547365BD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FD48-4963-B3D2-47DAC4CE5C36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D48-4963-B3D2-47DAC4CE5C36}"/>
              </c:ext>
            </c:extLst>
          </c:dPt>
          <c:dPt>
            <c:idx val="4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FD48-4963-B3D2-47DAC4CE5C36}"/>
              </c:ext>
            </c:extLst>
          </c:dPt>
          <c:dPt>
            <c:idx val="5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D48-4963-B3D2-47DAC4CE5C36}"/>
              </c:ext>
            </c:extLst>
          </c:dPt>
          <c:cat>
            <c:strRef>
              <c:f>Composition!$F$24:$F$29</c:f>
              <c:strCache>
                <c:ptCount val="6"/>
                <c:pt idx="0">
                  <c:v>Housing</c:v>
                </c:pt>
                <c:pt idx="1">
                  <c:v>Fun</c:v>
                </c:pt>
                <c:pt idx="2">
                  <c:v>Groceries</c:v>
                </c:pt>
                <c:pt idx="3">
                  <c:v>Transportation</c:v>
                </c:pt>
                <c:pt idx="4">
                  <c:v>Self-Care</c:v>
                </c:pt>
                <c:pt idx="5">
                  <c:v>Other</c:v>
                </c:pt>
              </c:strCache>
            </c:strRef>
          </c:cat>
          <c:val>
            <c:numRef>
              <c:f>Composition!$H$24:$H$29</c:f>
              <c:numCache>
                <c:formatCode>#,##0</c:formatCode>
                <c:ptCount val="6"/>
                <c:pt idx="0">
                  <c:v>19440</c:v>
                </c:pt>
                <c:pt idx="1">
                  <c:v>6820</c:v>
                </c:pt>
                <c:pt idx="2">
                  <c:v>4420</c:v>
                </c:pt>
                <c:pt idx="3">
                  <c:v>3700</c:v>
                </c:pt>
                <c:pt idx="4">
                  <c:v>3430</c:v>
                </c:pt>
                <c:pt idx="5">
                  <c:v>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D48-4963-B3D2-47DAC4CE5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Composition!$K$23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Composition!$J$24:$J$27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Composition!$K$24:$K$27</c:f>
              <c:numCache>
                <c:formatCode>0%</c:formatCode>
                <c:ptCount val="4"/>
                <c:pt idx="0">
                  <c:v>0.35</c:v>
                </c:pt>
                <c:pt idx="1">
                  <c:v>0.32</c:v>
                </c:pt>
                <c:pt idx="2">
                  <c:v>0.4</c:v>
                </c:pt>
                <c:pt idx="3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7-43C5-8412-D15D8C219FC3}"/>
            </c:ext>
          </c:extLst>
        </c:ser>
        <c:ser>
          <c:idx val="2"/>
          <c:order val="1"/>
          <c:tx>
            <c:strRef>
              <c:f>Composition!$L$23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Composition!$J$24:$J$27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Composition!$L$24:$L$27</c:f>
              <c:numCache>
                <c:formatCode>0%</c:formatCode>
                <c:ptCount val="4"/>
                <c:pt idx="0">
                  <c:v>0.3</c:v>
                </c:pt>
                <c:pt idx="1">
                  <c:v>0.28999999999999998</c:v>
                </c:pt>
                <c:pt idx="2">
                  <c:v>0.27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7-43C5-8412-D15D8C219FC3}"/>
            </c:ext>
          </c:extLst>
        </c:ser>
        <c:ser>
          <c:idx val="3"/>
          <c:order val="2"/>
          <c:tx>
            <c:strRef>
              <c:f>Composition!$M$23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Composition!$J$24:$J$27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Composition!$M$24:$M$27</c:f>
              <c:numCache>
                <c:formatCode>0%</c:formatCode>
                <c:ptCount val="4"/>
                <c:pt idx="0">
                  <c:v>0.2</c:v>
                </c:pt>
                <c:pt idx="1">
                  <c:v>0.25</c:v>
                </c:pt>
                <c:pt idx="2">
                  <c:v>0.23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97-43C5-8412-D15D8C219FC3}"/>
            </c:ext>
          </c:extLst>
        </c:ser>
        <c:ser>
          <c:idx val="4"/>
          <c:order val="3"/>
          <c:tx>
            <c:strRef>
              <c:f>Composition!$N$23</c:f>
              <c:strCache>
                <c:ptCount val="1"/>
                <c:pt idx="0">
                  <c:v>Product D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Composition!$J$24:$J$27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Composition!$N$24:$N$27</c:f>
              <c:numCache>
                <c:formatCode>0%</c:formatCode>
                <c:ptCount val="4"/>
                <c:pt idx="0">
                  <c:v>0.15000000000000013</c:v>
                </c:pt>
                <c:pt idx="1">
                  <c:v>0.14000000000000001</c:v>
                </c:pt>
                <c:pt idx="2">
                  <c:v>9.9999999999999978E-2</c:v>
                </c:pt>
                <c:pt idx="3">
                  <c:v>6.0000000000000053E-2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97-43C5-8412-D15D8C219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296491392"/>
        <c:axId val="254465360"/>
      </c:barChart>
      <c:catAx>
        <c:axId val="296491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4465360"/>
        <c:crosses val="autoZero"/>
        <c:auto val="1"/>
        <c:lblAlgn val="ctr"/>
        <c:lblOffset val="100"/>
        <c:noMultiLvlLbl val="0"/>
      </c:catAx>
      <c:valAx>
        <c:axId val="254465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6491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Composition!$W$23</c:f>
              <c:strCache>
                <c:ptCount val="1"/>
                <c:pt idx="0">
                  <c:v>OpEx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734-47C4-AD6F-79E62D517C4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34-47C4-AD6F-79E62D517C4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734-47C4-AD6F-79E62D517C4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34-47C4-AD6F-79E62D517C4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734-47C4-AD6F-79E62D517C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Composition!$V$24:$V$28</c:f>
              <c:strCache>
                <c:ptCount val="5"/>
                <c:pt idx="0">
                  <c:v>Personnel</c:v>
                </c:pt>
                <c:pt idx="1">
                  <c:v>Marketing</c:v>
                </c:pt>
                <c:pt idx="2">
                  <c:v>Office</c:v>
                </c:pt>
                <c:pt idx="3">
                  <c:v>Technology</c:v>
                </c:pt>
                <c:pt idx="4">
                  <c:v>Other</c:v>
                </c:pt>
              </c:strCache>
            </c:strRef>
          </c:cat>
          <c:val>
            <c:numRef>
              <c:f>Composition!$W$24:$W$28</c:f>
              <c:numCache>
                <c:formatCode>General</c:formatCode>
                <c:ptCount val="5"/>
                <c:pt idx="0">
                  <c:v>240</c:v>
                </c:pt>
                <c:pt idx="1">
                  <c:v>120</c:v>
                </c:pt>
                <c:pt idx="2">
                  <c:v>90</c:v>
                </c:pt>
                <c:pt idx="3">
                  <c:v>60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4-47C4-AD6F-79E62D517C4B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</c:dLbls>
        <c:gapWidth val="20"/>
        <c:axId val="501419024"/>
        <c:axId val="1911177040"/>
      </c:barChart>
      <c:catAx>
        <c:axId val="5014190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1177040"/>
        <c:crosses val="autoZero"/>
        <c:auto val="1"/>
        <c:lblAlgn val="ctr"/>
        <c:lblOffset val="100"/>
        <c:noMultiLvlLbl val="0"/>
      </c:catAx>
      <c:valAx>
        <c:axId val="191117704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501419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37904606545748"/>
          <c:y val="8.3781326539669285E-2"/>
          <c:w val="0.710244966755462"/>
          <c:h val="0.8324373469206614"/>
        </c:manualLayout>
      </c:layout>
      <c:doughnutChart>
        <c:varyColors val="1"/>
        <c:ser>
          <c:idx val="0"/>
          <c:order val="0"/>
          <c:spPr>
            <a:solidFill>
              <a:schemeClr val="bg2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2D-4D02-A0E5-403ADF37A805}"/>
              </c:ext>
            </c:extLst>
          </c:dPt>
          <c:dPt>
            <c:idx val="1"/>
            <c:bubble3D val="0"/>
            <c:spPr>
              <a:solidFill>
                <a:schemeClr val="bg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2D-4D02-A0E5-403ADF37A805}"/>
              </c:ext>
            </c:extLst>
          </c:dPt>
          <c:dPt>
            <c:idx val="2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2D-4D02-A0E5-403ADF37A805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2D-4D02-A0E5-403ADF37A805}"/>
              </c:ext>
            </c:extLst>
          </c:dPt>
          <c:dPt>
            <c:idx val="4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2D-4D02-A0E5-403ADF37A805}"/>
              </c:ext>
            </c:extLst>
          </c:dPt>
          <c:dPt>
            <c:idx val="5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2D-4D02-A0E5-403ADF37A805}"/>
              </c:ext>
            </c:extLst>
          </c:dPt>
          <c:cat>
            <c:strRef>
              <c:f>Progress!$B$24:$B$25</c:f>
              <c:strCache>
                <c:ptCount val="2"/>
                <c:pt idx="0">
                  <c:v>Done</c:v>
                </c:pt>
                <c:pt idx="1">
                  <c:v>Open</c:v>
                </c:pt>
              </c:strCache>
            </c:strRef>
          </c:cat>
          <c:val>
            <c:numRef>
              <c:f>Progress!$C$24:$C$25</c:f>
              <c:numCache>
                <c:formatCode>0%</c:formatCode>
                <c:ptCount val="2"/>
                <c:pt idx="0">
                  <c:v>0.7</c:v>
                </c:pt>
                <c:pt idx="1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42D-4D02-A0E5-403ADF37A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675765799754172E-2"/>
          <c:y val="7.7019040981158124E-2"/>
          <c:w val="0.96784432085092897"/>
          <c:h val="0.839199257550288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Progress!$F$24</c:f>
              <c:strCache>
                <c:ptCount val="1"/>
                <c:pt idx="0">
                  <c:v>Done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DE-442B-AD02-6900170A1396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DE-442B-AD02-6900170A1396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DE-442B-AD02-6900170A1396}"/>
              </c:ext>
            </c:extLst>
          </c:dPt>
          <c:dPt>
            <c:idx val="3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DE-442B-AD02-6900170A1396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DE-442B-AD02-6900170A1396}"/>
              </c:ext>
            </c:extLst>
          </c:dPt>
          <c:dPt>
            <c:idx val="5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2DE-442B-AD02-6900170A1396}"/>
              </c:ext>
            </c:extLst>
          </c:dPt>
          <c:val>
            <c:numRef>
              <c:f>Progress!$G$24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DE-442B-AD02-6900170A1396}"/>
            </c:ext>
          </c:extLst>
        </c:ser>
        <c:ser>
          <c:idx val="1"/>
          <c:order val="1"/>
          <c:tx>
            <c:strRef>
              <c:f>Progress!$F$25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chemeClr val="bg2">
                <a:lumMod val="20000"/>
                <a:lumOff val="80000"/>
              </a:schemeClr>
            </a:solidFill>
            <a:ln w="19050">
              <a:noFill/>
            </a:ln>
            <a:effectLst/>
          </c:spPr>
          <c:invertIfNegative val="0"/>
          <c:val>
            <c:numRef>
              <c:f>Progress!$G$25</c:f>
              <c:numCache>
                <c:formatCode>0%</c:formatCode>
                <c:ptCount val="1"/>
                <c:pt idx="0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2DE-442B-AD02-6900170A1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100"/>
        <c:axId val="216343136"/>
        <c:axId val="434185584"/>
      </c:barChart>
      <c:valAx>
        <c:axId val="434185584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216343136"/>
        <c:crosses val="autoZero"/>
        <c:crossBetween val="between"/>
      </c:valAx>
      <c:catAx>
        <c:axId val="2163431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34185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675765799754172E-2"/>
          <c:y val="7.7019040981158124E-2"/>
          <c:w val="0.96784432085092897"/>
          <c:h val="0.8391992575502886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Progress!$K$23</c:f>
              <c:strCache>
                <c:ptCount val="1"/>
                <c:pt idx="0">
                  <c:v>Progress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09-4B13-B2E3-5888CCFB8C6F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09-4B13-B2E3-5888CCFB8C6F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09-4B13-B2E3-5888CCFB8C6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09-4B13-B2E3-5888CCFB8C6F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09-4B13-B2E3-5888CCFB8C6F}"/>
              </c:ext>
            </c:extLst>
          </c:dPt>
          <c:dPt>
            <c:idx val="5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609-4B13-B2E3-5888CCFB8C6F}"/>
              </c:ext>
            </c:extLst>
          </c:dPt>
          <c:cat>
            <c:strRef>
              <c:f>Progress!$J$24:$J$28</c:f>
              <c:strCache>
                <c:ptCount val="5"/>
                <c:pt idx="0">
                  <c:v>Project 1</c:v>
                </c:pt>
                <c:pt idx="1">
                  <c:v>Project 2</c:v>
                </c:pt>
                <c:pt idx="2">
                  <c:v>Project 3</c:v>
                </c:pt>
                <c:pt idx="3">
                  <c:v>Project 4</c:v>
                </c:pt>
                <c:pt idx="4">
                  <c:v>Project 5</c:v>
                </c:pt>
              </c:strCache>
            </c:strRef>
          </c:cat>
          <c:val>
            <c:numRef>
              <c:f>Progress!$K$24:$K$28</c:f>
              <c:numCache>
                <c:formatCode>0%</c:formatCode>
                <c:ptCount val="5"/>
                <c:pt idx="0">
                  <c:v>0.7</c:v>
                </c:pt>
                <c:pt idx="1">
                  <c:v>0.6</c:v>
                </c:pt>
                <c:pt idx="2">
                  <c:v>0.4</c:v>
                </c:pt>
                <c:pt idx="3">
                  <c:v>0.8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09-4B13-B2E3-5888CCFB8C6F}"/>
            </c:ext>
          </c:extLst>
        </c:ser>
        <c:ser>
          <c:idx val="1"/>
          <c:order val="1"/>
          <c:tx>
            <c:strRef>
              <c:f>Progress!$L$23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chemeClr val="bg2">
                <a:lumMod val="20000"/>
                <a:lumOff val="80000"/>
              </a:schemeClr>
            </a:solidFill>
            <a:ln w="19050">
              <a:noFill/>
            </a:ln>
            <a:effectLst/>
          </c:spPr>
          <c:invertIfNegative val="0"/>
          <c:cat>
            <c:strRef>
              <c:f>Progress!$J$24:$J$28</c:f>
              <c:strCache>
                <c:ptCount val="5"/>
                <c:pt idx="0">
                  <c:v>Project 1</c:v>
                </c:pt>
                <c:pt idx="1">
                  <c:v>Project 2</c:v>
                </c:pt>
                <c:pt idx="2">
                  <c:v>Project 3</c:v>
                </c:pt>
                <c:pt idx="3">
                  <c:v>Project 4</c:v>
                </c:pt>
                <c:pt idx="4">
                  <c:v>Project 5</c:v>
                </c:pt>
              </c:strCache>
            </c:strRef>
          </c:cat>
          <c:val>
            <c:numRef>
              <c:f>Progress!$L$24:$L$28</c:f>
              <c:numCache>
                <c:formatCode>0%</c:formatCode>
                <c:ptCount val="5"/>
                <c:pt idx="0">
                  <c:v>0.30000000000000004</c:v>
                </c:pt>
                <c:pt idx="1">
                  <c:v>0.4</c:v>
                </c:pt>
                <c:pt idx="2">
                  <c:v>0.6</c:v>
                </c:pt>
                <c:pt idx="3">
                  <c:v>0.19999999999999996</c:v>
                </c:pt>
                <c:pt idx="4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09-4B13-B2E3-5888CCFB8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100"/>
        <c:axId val="216343136"/>
        <c:axId val="434185584"/>
      </c:barChart>
      <c:valAx>
        <c:axId val="434185584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216343136"/>
        <c:crosses val="autoZero"/>
        <c:crossBetween val="between"/>
      </c:valAx>
      <c:catAx>
        <c:axId val="216343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4185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2.1487964226177325E-2"/>
          <c:y val="3.9366921431119688E-2"/>
          <c:w val="0.94630684885088945"/>
          <c:h val="0.82983665726247613"/>
        </c:manualLayout>
      </c:layout>
      <c:areaChart>
        <c:grouping val="standard"/>
        <c:varyColors val="0"/>
        <c:ser>
          <c:idx val="1"/>
          <c:order val="1"/>
          <c:tx>
            <c:strRef>
              <c:f>Progress!$O$23</c:f>
              <c:strCache>
                <c:ptCount val="1"/>
                <c:pt idx="0">
                  <c:v>Progress</c:v>
                </c:pt>
              </c:strCache>
            </c:strRef>
          </c:tx>
          <c:spPr>
            <a:gradFill>
              <a:gsLst>
                <a:gs pos="0">
                  <a:srgbClr val="40D492">
                    <a:lumMod val="75000"/>
                    <a:alpha val="20000"/>
                  </a:srgbClr>
                </a:gs>
                <a:gs pos="100000">
                  <a:srgbClr val="40D492">
                    <a:alpha val="3000"/>
                  </a:srgbClr>
                </a:gs>
              </a:gsLst>
              <a:lin ang="5400000" scaled="1"/>
            </a:gradFill>
            <a:ln w="25400">
              <a:noFill/>
            </a:ln>
            <a:effectLst/>
          </c:spPr>
          <c:cat>
            <c:strRef>
              <c:f>Benchmark!$B$24:$B$35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Progress!$O$24:$O$35</c:f>
              <c:numCache>
                <c:formatCode>0%</c:formatCode>
                <c:ptCount val="12"/>
                <c:pt idx="0">
                  <c:v>0.09</c:v>
                </c:pt>
                <c:pt idx="1">
                  <c:v>0.15</c:v>
                </c:pt>
                <c:pt idx="2">
                  <c:v>0.2</c:v>
                </c:pt>
                <c:pt idx="3">
                  <c:v>0.21</c:v>
                </c:pt>
                <c:pt idx="4">
                  <c:v>0.25</c:v>
                </c:pt>
                <c:pt idx="5">
                  <c:v>0.27</c:v>
                </c:pt>
                <c:pt idx="6">
                  <c:v>0.36</c:v>
                </c:pt>
                <c:pt idx="7">
                  <c:v>0.46</c:v>
                </c:pt>
                <c:pt idx="8">
                  <c:v>0.59</c:v>
                </c:pt>
                <c:pt idx="9">
                  <c:v>0.62</c:v>
                </c:pt>
                <c:pt idx="10">
                  <c:v>0.7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6-46CB-AEF8-22FCE0425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543407"/>
        <c:axId val="2046718319"/>
      </c:areaChart>
      <c:lineChart>
        <c:grouping val="standard"/>
        <c:varyColors val="0"/>
        <c:ser>
          <c:idx val="0"/>
          <c:order val="0"/>
          <c:tx>
            <c:strRef>
              <c:f>Progress!$O$23</c:f>
              <c:strCache>
                <c:ptCount val="1"/>
                <c:pt idx="0">
                  <c:v>Progress</c:v>
                </c:pt>
              </c:strCache>
            </c:strRef>
          </c:tx>
          <c:spPr>
            <a:ln w="28575" cap="rnd">
              <a:solidFill>
                <a:srgbClr val="40D492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Progress!$N$24:$N$35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Progress!$O$24:$O$35</c:f>
              <c:numCache>
                <c:formatCode>0%</c:formatCode>
                <c:ptCount val="12"/>
                <c:pt idx="0">
                  <c:v>0.09</c:v>
                </c:pt>
                <c:pt idx="1">
                  <c:v>0.15</c:v>
                </c:pt>
                <c:pt idx="2">
                  <c:v>0.2</c:v>
                </c:pt>
                <c:pt idx="3">
                  <c:v>0.21</c:v>
                </c:pt>
                <c:pt idx="4">
                  <c:v>0.25</c:v>
                </c:pt>
                <c:pt idx="5">
                  <c:v>0.27</c:v>
                </c:pt>
                <c:pt idx="6">
                  <c:v>0.36</c:v>
                </c:pt>
                <c:pt idx="7">
                  <c:v>0.46</c:v>
                </c:pt>
                <c:pt idx="8">
                  <c:v>0.59</c:v>
                </c:pt>
                <c:pt idx="9">
                  <c:v>0.62</c:v>
                </c:pt>
                <c:pt idx="10">
                  <c:v>0.7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46-46CB-AEF8-22FCE0425120}"/>
            </c:ext>
          </c:extLst>
        </c:ser>
        <c:ser>
          <c:idx val="2"/>
          <c:order val="2"/>
          <c:tx>
            <c:strRef>
              <c:f>Progress!$P$23</c:f>
              <c:strCache>
                <c:ptCount val="1"/>
                <c:pt idx="0">
                  <c:v>Benchmark</c:v>
                </c:pt>
              </c:strCache>
            </c:strRef>
          </c:tx>
          <c:spPr>
            <a:ln w="12700" cap="rnd">
              <a:solidFill>
                <a:srgbClr val="17214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Progress!$N$24:$N$35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Progress!$P$24:$P$35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46-46CB-AEF8-22FCE0425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543407"/>
        <c:axId val="2046718319"/>
      </c:lineChart>
      <c:catAx>
        <c:axId val="166154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Algn val="ctr"/>
        <c:lblOffset val="100"/>
        <c:noMultiLvlLbl val="0"/>
      </c:catAx>
      <c:valAx>
        <c:axId val="2046718319"/>
        <c:scaling>
          <c:orientation val="minMax"/>
        </c:scaling>
        <c:delete val="1"/>
        <c:axPos val="l"/>
        <c:numFmt formatCode="0%" sourceLinked="0"/>
        <c:majorTickMark val="out"/>
        <c:minorTickMark val="none"/>
        <c:tickLblPos val="nextTo"/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7587972104421101E-2"/>
          <c:y val="2.8489877952243538E-2"/>
          <c:w val="0.94630684885088945"/>
          <c:h val="0.83440331827428604"/>
        </c:manualLayout>
      </c:layout>
      <c:lineChart>
        <c:grouping val="standard"/>
        <c:varyColors val="0"/>
        <c:ser>
          <c:idx val="0"/>
          <c:order val="0"/>
          <c:tx>
            <c:strRef>
              <c:f>Progress!$X$23</c:f>
              <c:strCache>
                <c:ptCount val="1"/>
                <c:pt idx="0">
                  <c:v>Progress</c:v>
                </c:pt>
              </c:strCache>
            </c:strRef>
          </c:tx>
          <c:spPr>
            <a:ln w="28575" cap="rnd">
              <a:solidFill>
                <a:srgbClr val="40D492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Progress!$W$24:$W$46</c:f>
              <c:numCache>
                <c:formatCode>d\-mmm\-yy</c:formatCode>
                <c:ptCount val="23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  <c:pt idx="7">
                  <c:v>46266</c:v>
                </c:pt>
                <c:pt idx="8">
                  <c:v>46296</c:v>
                </c:pt>
                <c:pt idx="9">
                  <c:v>46327</c:v>
                </c:pt>
                <c:pt idx="10">
                  <c:v>46357</c:v>
                </c:pt>
                <c:pt idx="11">
                  <c:v>46023</c:v>
                </c:pt>
                <c:pt idx="12">
                  <c:v>46054</c:v>
                </c:pt>
                <c:pt idx="13">
                  <c:v>46082</c:v>
                </c:pt>
                <c:pt idx="14">
                  <c:v>46113</c:v>
                </c:pt>
                <c:pt idx="15">
                  <c:v>46143</c:v>
                </c:pt>
                <c:pt idx="16">
                  <c:v>46174</c:v>
                </c:pt>
                <c:pt idx="17">
                  <c:v>46204</c:v>
                </c:pt>
                <c:pt idx="18">
                  <c:v>46235</c:v>
                </c:pt>
                <c:pt idx="19">
                  <c:v>46266</c:v>
                </c:pt>
                <c:pt idx="20">
                  <c:v>46296</c:v>
                </c:pt>
                <c:pt idx="21">
                  <c:v>46327</c:v>
                </c:pt>
                <c:pt idx="22">
                  <c:v>46357</c:v>
                </c:pt>
              </c:numCache>
            </c:numRef>
          </c:cat>
          <c:val>
            <c:numRef>
              <c:f>Progress!$X$24:$X$46</c:f>
              <c:numCache>
                <c:formatCode>0%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0.2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0.6</c:v>
                </c:pt>
                <c:pt idx="8">
                  <c:v>0.8</c:v>
                </c:pt>
                <c:pt idx="9">
                  <c:v>0.8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0.2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0.6</c:v>
                </c:pt>
                <c:pt idx="19">
                  <c:v>0.8</c:v>
                </c:pt>
                <c:pt idx="20">
                  <c:v>0.8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A2-4C67-A54A-28EF1B197CE0}"/>
            </c:ext>
          </c:extLst>
        </c:ser>
        <c:ser>
          <c:idx val="1"/>
          <c:order val="1"/>
          <c:tx>
            <c:strRef>
              <c:f>Progress!$Y$23</c:f>
              <c:strCache>
                <c:ptCount val="1"/>
                <c:pt idx="0">
                  <c:v>Benchmark</c:v>
                </c:pt>
              </c:strCache>
            </c:strRef>
          </c:tx>
          <c:spPr>
            <a:ln w="12700" cap="rnd">
              <a:solidFill>
                <a:srgbClr val="17214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A2-4C67-A54A-28EF1B197C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Progress!$W$24:$W$46</c:f>
              <c:numCache>
                <c:formatCode>d\-mmm\-yy</c:formatCode>
                <c:ptCount val="23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  <c:pt idx="7">
                  <c:v>46266</c:v>
                </c:pt>
                <c:pt idx="8">
                  <c:v>46296</c:v>
                </c:pt>
                <c:pt idx="9">
                  <c:v>46327</c:v>
                </c:pt>
                <c:pt idx="10">
                  <c:v>46357</c:v>
                </c:pt>
                <c:pt idx="11">
                  <c:v>46023</c:v>
                </c:pt>
                <c:pt idx="12">
                  <c:v>46054</c:v>
                </c:pt>
                <c:pt idx="13">
                  <c:v>46082</c:v>
                </c:pt>
                <c:pt idx="14">
                  <c:v>46113</c:v>
                </c:pt>
                <c:pt idx="15">
                  <c:v>46143</c:v>
                </c:pt>
                <c:pt idx="16">
                  <c:v>46174</c:v>
                </c:pt>
                <c:pt idx="17">
                  <c:v>46204</c:v>
                </c:pt>
                <c:pt idx="18">
                  <c:v>46235</c:v>
                </c:pt>
                <c:pt idx="19">
                  <c:v>46266</c:v>
                </c:pt>
                <c:pt idx="20">
                  <c:v>46296</c:v>
                </c:pt>
                <c:pt idx="21">
                  <c:v>46327</c:v>
                </c:pt>
                <c:pt idx="22">
                  <c:v>46357</c:v>
                </c:pt>
              </c:numCache>
            </c:numRef>
          </c:cat>
          <c:val>
            <c:numRef>
              <c:f>Progress!$Y$24:$Y$46</c:f>
              <c:numCache>
                <c:formatCode>0%</c:formatCode>
                <c:ptCount val="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A2-4C67-A54A-28EF1B197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543407"/>
        <c:axId val="2046718319"/>
      </c:lineChart>
      <c:dateAx>
        <c:axId val="1661543407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6718319"/>
        <c:crosses val="autoZero"/>
        <c:auto val="1"/>
        <c:lblOffset val="100"/>
        <c:baseTimeUnit val="days"/>
      </c:dateAx>
      <c:valAx>
        <c:axId val="2046718319"/>
        <c:scaling>
          <c:orientation val="minMax"/>
        </c:scaling>
        <c:delete val="1"/>
        <c:axPos val="l"/>
        <c:numFmt formatCode="0%" sourceLinked="0"/>
        <c:majorTickMark val="out"/>
        <c:minorTickMark val="none"/>
        <c:tickLblPos val="nextTo"/>
        <c:crossAx val="1661543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21-4B18-A9C7-AFC689AB5FA4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21-4B18-A9C7-AFC689AB5FA4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A21-4B18-A9C7-AFC689AB5FA4}"/>
              </c:ext>
            </c:extLst>
          </c:dPt>
          <c:dPt>
            <c:idx val="3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A21-4B18-A9C7-AFC689AB5FA4}"/>
              </c:ext>
            </c:extLst>
          </c:dPt>
          <c:dPt>
            <c:idx val="4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A21-4B18-A9C7-AFC689AB5FA4}"/>
              </c:ext>
            </c:extLst>
          </c:dPt>
          <c:dPt>
            <c:idx val="5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A21-4B18-A9C7-AFC689AB5FA4}"/>
              </c:ext>
            </c:extLst>
          </c:dPt>
          <c:cat>
            <c:strLit>
              <c:ptCount val="6"/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AA21-4B18-A9C7-AFC689AB5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_xlchart.v1.4</cx:f>
      </cx:numDim>
    </cx:data>
  </cx:chartData>
  <cx:chart>
    <cx:plotArea>
      <cx:plotAreaRegion>
        <cx:series layoutId="waterfall" uniqueId="{00000001-7EEC-41CC-BB35-F3DE01A0DFE6}">
          <cx:dataPt idx="0">
            <cx:spPr>
              <a:solidFill>
                <a:srgbClr val="8E94B8"/>
              </a:solidFill>
            </cx:spPr>
          </cx:dataPt>
          <cx:dataPt idx="1">
            <cx:spPr>
              <a:solidFill>
                <a:srgbClr val="8E94B8">
                  <a:lumMod val="40000"/>
                  <a:lumOff val="60000"/>
                </a:srgbClr>
              </a:solidFill>
            </cx:spPr>
          </cx:dataPt>
          <cx:dataPt idx="2">
            <cx:spPr>
              <a:solidFill>
                <a:srgbClr val="172144"/>
              </a:solidFill>
            </cx:spPr>
          </cx:dataPt>
          <cx:dataLabels>
            <cx:numFmt formatCode="$0.0,&quot;K&quot;" sourceLinked="0"/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/>
                </a:pPr>
                <a:endParaRPr lang="en-US" sz="800" b="0" i="0" u="none" strike="noStrike" kern="1200" baseline="0">
                  <a:solidFill>
                    <a:sysClr val="windowText" lastClr="000000">
                      <a:lumMod val="75000"/>
                      <a:lumOff val="25000"/>
                    </a:sysClr>
                  </a:solidFill>
                  <a:latin typeface="Calibri" panose="020F0502020204030204"/>
                </a:endParaRPr>
              </a:p>
            </cx:txPr>
            <cx:visibility seriesName="0" categoryName="0" value="1"/>
            <cx:separator>, </cx:separator>
          </cx:dataLabels>
          <cx:dataId val="0"/>
          <cx:layoutPr>
            <cx:subtotals>
              <cx:idx val="2"/>
            </cx:subtotals>
          </cx:layoutPr>
        </cx:series>
      </cx:plotAreaRegion>
      <cx:axis id="0">
        <cx:catScaling gapWidth="1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>
                <a:solidFill>
                  <a:sysClr val="windowText" lastClr="000000"/>
                </a:solidFill>
              </a:defRPr>
            </a:pPr>
            <a:endParaRPr lang="en-US" sz="900" b="0" i="0" u="none" strike="noStrike" kern="1200" baseline="0">
              <a:solidFill>
                <a:sysClr val="windowText" lastClr="000000"/>
              </a:solidFill>
              <a:latin typeface="Calibri" panose="020F0502020204030204"/>
            </a:endParaRPr>
          </a:p>
        </cx:txPr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plotArea>
      <cx:plotAreaRegion>
        <cx:series layoutId="funnel" uniqueId="{05484820-7D88-4FED-BDB2-B922DBEF6A86}">
          <cx:tx>
            <cx:txData>
              <cx:f>_xlchart.v2.1</cx:f>
              <cx:v>Count</cx:v>
            </cx:txData>
          </cx:tx>
          <cx:spPr>
            <a:solidFill>
              <a:schemeClr val="accent5">
                <a:lumMod val="50000"/>
              </a:schemeClr>
            </a:solidFill>
          </cx:spPr>
          <cx:dataPt idx="0">
            <cx:spPr>
              <a:solidFill>
                <a:srgbClr val="3285F3">
                  <a:lumMod val="50000"/>
                </a:srgbClr>
              </a:solidFill>
            </cx:spPr>
          </cx:dataPt>
          <cx:dataPt idx="1">
            <cx:spPr>
              <a:solidFill>
                <a:srgbClr val="3285F3">
                  <a:lumMod val="75000"/>
                </a:srgbClr>
              </a:solidFill>
            </cx:spPr>
          </cx:dataPt>
          <cx:dataPt idx="2">
            <cx:spPr>
              <a:solidFill>
                <a:srgbClr val="3285F3"/>
              </a:solidFill>
            </cx:spPr>
          </cx:dataPt>
          <cx:dataPt idx="3">
            <cx:spPr>
              <a:solidFill>
                <a:srgbClr val="3285F3">
                  <a:lumMod val="60000"/>
                  <a:lumOff val="40000"/>
                </a:srgbClr>
              </a:solidFill>
            </cx:spPr>
          </cx:dataPt>
          <cx:dataPt idx="4">
            <cx:spPr>
              <a:solidFill>
                <a:srgbClr val="3285F3">
                  <a:lumMod val="40000"/>
                  <a:lumOff val="6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>
                    <a:solidFill>
                      <a:schemeClr val="bg1"/>
                    </a:solidFill>
                  </a:defRPr>
                </a:pPr>
                <a:endParaRPr lang="en-US" sz="900" b="0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0" value="1"/>
          </cx:dataLabels>
          <cx:dataId val="0"/>
        </cx:series>
      </cx:plotAreaRegion>
      <cx:axis id="0">
        <cx:catScaling gapWidth="0.0599999987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>
                <a:solidFill>
                  <a:sysClr val="windowText" lastClr="000000"/>
                </a:solidFill>
              </a:defRPr>
            </a:pPr>
            <a:endParaRPr lang="en-US" sz="900" b="0" i="0" u="none" strike="noStrike" baseline="0">
              <a:solidFill>
                <a:sysClr val="windowText" lastClr="000000"/>
              </a:solidFill>
              <a:latin typeface="Calibri" panose="020F0502020204030204"/>
            </a:endParaRPr>
          </a:p>
        </cx:txPr>
      </cx:axis>
    </cx:plotArea>
  </cx:chart>
  <cx:spPr>
    <a:noFill/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</cx:f>
      </cx:strDim>
      <cx:numDim type="size">
        <cx:f>_xlchart.v1.7</cx:f>
      </cx:numDim>
    </cx:data>
  </cx:chartData>
  <cx:chart>
    <cx:plotArea>
      <cx:plotAreaRegion>
        <cx:series layoutId="treemap" uniqueId="{00000000-B4CE-4D9B-B328-13D9B5DF5C75}">
          <cx:tx>
            <cx:txData>
              <cx:f>_xlchart.v1.6</cx:f>
              <cx:v>OpEx</cx:v>
            </cx:txData>
          </cx:tx>
          <cx:spPr>
            <a:solidFill>
              <a:schemeClr val="accent5">
                <a:lumMod val="50000"/>
              </a:schemeClr>
            </a:solidFill>
          </cx:spPr>
          <cx:dataPt idx="1">
            <cx:spPr>
              <a:solidFill>
                <a:srgbClr val="3285F3">
                  <a:lumMod val="75000"/>
                </a:srgbClr>
              </a:solidFill>
            </cx:spPr>
          </cx:dataPt>
          <cx:dataPt idx="2">
            <cx:spPr>
              <a:solidFill>
                <a:srgbClr val="3285F3"/>
              </a:solidFill>
            </cx:spPr>
          </cx:dataPt>
          <cx:dataPt idx="3">
            <cx:spPr>
              <a:solidFill>
                <a:srgbClr val="3285F3">
                  <a:lumMod val="60000"/>
                  <a:lumOff val="40000"/>
                </a:srgbClr>
              </a:solidFill>
            </cx:spPr>
          </cx:dataPt>
          <cx:dataPt idx="4">
            <cx:spPr>
              <a:solidFill>
                <a:srgbClr val="3285F3">
                  <a:lumMod val="40000"/>
                  <a:lumOff val="60000"/>
                </a:srgbClr>
              </a:solidFill>
            </cx:spPr>
          </cx:dataPt>
          <cx:dataLabels pos="inEnd">
            <cx:visibility seriesName="0" categoryName="1" value="1"/>
            <cx:separator> </cx:separator>
          </cx:dataLabels>
          <cx:dataId val="0"/>
          <cx:layoutPr>
            <cx:parentLabelLayout val="overlapping"/>
          </cx:layoutPr>
        </cx:series>
      </cx:plotAreaRegion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14/relationships/chartEx" Target="../charts/chartEx2.xml"/><Relationship Id="rId2" Type="http://schemas.openxmlformats.org/officeDocument/2006/relationships/chart" Target="../charts/chart14.xml"/><Relationship Id="rId1" Type="http://schemas.microsoft.com/office/2014/relationships/chartEx" Target="../charts/chartEx1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29.xml"/><Relationship Id="rId4" Type="http://schemas.microsoft.com/office/2014/relationships/chartEx" Target="../charts/chartEx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5" Type="http://schemas.openxmlformats.org/officeDocument/2006/relationships/chart" Target="../charts/chart34.xml"/><Relationship Id="rId4" Type="http://schemas.openxmlformats.org/officeDocument/2006/relationships/chart" Target="../charts/chart3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44</xdr:row>
      <xdr:rowOff>156882</xdr:rowOff>
    </xdr:from>
    <xdr:to>
      <xdr:col>13</xdr:col>
      <xdr:colOff>627529</xdr:colOff>
      <xdr:row>51</xdr:row>
      <xdr:rowOff>40341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9D04FC5-683B-4DA8-B5C9-F5D6DC302241}"/>
            </a:ext>
          </a:extLst>
        </xdr:cNvPr>
        <xdr:cNvGrpSpPr/>
      </xdr:nvGrpSpPr>
      <xdr:grpSpPr>
        <a:xfrm>
          <a:off x="239059" y="8867588"/>
          <a:ext cx="8695764" cy="1243106"/>
          <a:chOff x="219636" y="990600"/>
          <a:chExt cx="9117106" cy="1169894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D777853A-69A5-4BD8-46AF-6ACA860C18F0}"/>
              </a:ext>
            </a:extLst>
          </xdr:cNvPr>
          <xdr:cNvSpPr/>
        </xdr:nvSpPr>
        <xdr:spPr>
          <a:xfrm>
            <a:off x="219636" y="990600"/>
            <a:ext cx="9117106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D9B2998-647D-EB56-6692-7623ACB5069F}"/>
              </a:ext>
            </a:extLst>
          </xdr:cNvPr>
          <xdr:cNvGrpSpPr/>
        </xdr:nvGrpSpPr>
        <xdr:grpSpPr>
          <a:xfrm>
            <a:off x="333937" y="1165411"/>
            <a:ext cx="8888505" cy="820272"/>
            <a:chOff x="331695" y="1165411"/>
            <a:chExt cx="8888505" cy="820272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C01724E7-703C-8730-465C-19B30EC1C252}"/>
                </a:ext>
              </a:extLst>
            </xdr:cNvPr>
            <xdr:cNvGrpSpPr/>
          </xdr:nvGrpSpPr>
          <xdr:grpSpPr>
            <a:xfrm>
              <a:off x="33169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6" name="TextBox 25">
                <a:extLst>
                  <a:ext uri="{FF2B5EF4-FFF2-40B4-BE49-F238E27FC236}">
                    <a16:creationId xmlns:a16="http://schemas.microsoft.com/office/drawing/2014/main" id="{B2536978-5559-788B-7C17-8C8FA94E64DA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REVENUE</a:t>
                </a:r>
              </a:p>
            </xdr:txBody>
          </xdr:sp>
          <xdr:sp macro="" textlink="">
            <xdr:nvSpPr>
              <xdr:cNvPr id="27" name="TextBox 26">
                <a:extLst>
                  <a:ext uri="{FF2B5EF4-FFF2-40B4-BE49-F238E27FC236}">
                    <a16:creationId xmlns:a16="http://schemas.microsoft.com/office/drawing/2014/main" id="{48CB0078-E5C6-5EA4-27DB-E5995A59BFC8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$31,850 </a:t>
                </a:r>
              </a:p>
            </xdr:txBody>
          </xdr:sp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2CCB5B5E-8915-C882-E1F2-80BEB2A3121F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18 transactions</a:t>
                </a:r>
              </a:p>
            </xdr:txBody>
          </xdr: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6E092555-797C-05C0-AF09-3016613DFD7F}"/>
                </a:ext>
              </a:extLst>
            </xdr:cNvPr>
            <xdr:cNvCxnSpPr/>
          </xdr:nvCxnSpPr>
          <xdr:spPr>
            <a:xfrm>
              <a:off x="204619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3616AC0B-062B-4229-E8D2-4C3592B4406C}"/>
                </a:ext>
              </a:extLst>
            </xdr:cNvPr>
            <xdr:cNvGrpSpPr/>
          </xdr:nvGrpSpPr>
          <xdr:grpSpPr>
            <a:xfrm>
              <a:off x="215153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3" name="TextBox 22">
                <a:extLst>
                  <a:ext uri="{FF2B5EF4-FFF2-40B4-BE49-F238E27FC236}">
                    <a16:creationId xmlns:a16="http://schemas.microsoft.com/office/drawing/2014/main" id="{E6A044FA-9B05-9A8F-AFCE-A82BBC0AF3C7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COSTS</a:t>
                </a:r>
              </a:p>
            </xdr:txBody>
          </xdr:sp>
          <xdr:sp macro="" textlink="">
            <xdr:nvSpPr>
              <xdr:cNvPr id="24" name="TextBox 23">
                <a:extLst>
                  <a:ext uri="{FF2B5EF4-FFF2-40B4-BE49-F238E27FC236}">
                    <a16:creationId xmlns:a16="http://schemas.microsoft.com/office/drawing/2014/main" id="{58B966ED-E9CA-836E-5B52-DA521D5E49A0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$6,080 </a:t>
                </a:r>
              </a:p>
            </xdr:txBody>
          </xdr:sp>
          <xdr:sp macro="" textlink="">
            <xdr:nvSpPr>
              <xdr:cNvPr id="25" name="TextBox 24">
                <a:extLst>
                  <a:ext uri="{FF2B5EF4-FFF2-40B4-BE49-F238E27FC236}">
                    <a16:creationId xmlns:a16="http://schemas.microsoft.com/office/drawing/2014/main" id="{F5E0773E-C9BC-0209-F1D7-6384EAA63CDB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24 transactions</a:t>
                </a:r>
              </a:p>
            </xdr:txBody>
          </xdr:sp>
        </xdr:grpSp>
        <xdr:cxnSp macro="">
          <xdr:nvCxnSpPr>
            <xdr:cNvPr id="8" name="Straight Connector 7">
              <a:extLst>
                <a:ext uri="{FF2B5EF4-FFF2-40B4-BE49-F238E27FC236}">
                  <a16:creationId xmlns:a16="http://schemas.microsoft.com/office/drawing/2014/main" id="{FC3C1C38-6FF1-1D37-9E8D-5A95FF5CF9DD}"/>
                </a:ext>
              </a:extLst>
            </xdr:cNvPr>
            <xdr:cNvCxnSpPr/>
          </xdr:nvCxnSpPr>
          <xdr:spPr>
            <a:xfrm>
              <a:off x="386603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9" name="Group 8">
              <a:extLst>
                <a:ext uri="{FF2B5EF4-FFF2-40B4-BE49-F238E27FC236}">
                  <a16:creationId xmlns:a16="http://schemas.microsoft.com/office/drawing/2014/main" id="{61C4A482-CDBA-2EBD-D12A-52257DAA883D}"/>
                </a:ext>
              </a:extLst>
            </xdr:cNvPr>
            <xdr:cNvGrpSpPr/>
          </xdr:nvGrpSpPr>
          <xdr:grpSpPr>
            <a:xfrm>
              <a:off x="397136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FC3CF154-B173-F6D6-991A-266015CDCFBB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NET PROFIT</a:t>
                </a:r>
              </a:p>
            </xdr:txBody>
          </xdr:sp>
          <xdr:sp macro="" textlink="">
            <xdr:nvSpPr>
              <xdr:cNvPr id="21" name="TextBox 20">
                <a:extLst>
                  <a:ext uri="{FF2B5EF4-FFF2-40B4-BE49-F238E27FC236}">
                    <a16:creationId xmlns:a16="http://schemas.microsoft.com/office/drawing/2014/main" id="{E7DF0E38-E3C1-FBBE-2E3D-5E6DE4A32D8C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$25,770 </a:t>
                </a:r>
              </a:p>
            </xdr:txBody>
          </xdr:sp>
          <xdr:sp macro="" textlink="">
            <xdr:nvSpPr>
              <xdr:cNvPr id="22" name="TextBox 21">
                <a:extLst>
                  <a:ext uri="{FF2B5EF4-FFF2-40B4-BE49-F238E27FC236}">
                    <a16:creationId xmlns:a16="http://schemas.microsoft.com/office/drawing/2014/main" id="{5E303BDC-5786-02A5-AEA9-227330E1BC53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Profit margin: 80.9%</a:t>
                </a:r>
              </a:p>
            </xdr:txBody>
          </xdr:sp>
        </xdr:grp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2F57E7C-9AE6-5C13-7F7B-73504E589BCB}"/>
                </a:ext>
              </a:extLst>
            </xdr:cNvPr>
            <xdr:cNvCxnSpPr/>
          </xdr:nvCxnSpPr>
          <xdr:spPr>
            <a:xfrm>
              <a:off x="5685865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1" name="Group 10">
              <a:extLst>
                <a:ext uri="{FF2B5EF4-FFF2-40B4-BE49-F238E27FC236}">
                  <a16:creationId xmlns:a16="http://schemas.microsoft.com/office/drawing/2014/main" id="{1772D864-A697-4474-90C4-204D31CBF646}"/>
                </a:ext>
              </a:extLst>
            </xdr:cNvPr>
            <xdr:cNvGrpSpPr/>
          </xdr:nvGrpSpPr>
          <xdr:grpSpPr>
            <a:xfrm>
              <a:off x="5791200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17" name="TextBox 16">
                <a:extLst>
                  <a:ext uri="{FF2B5EF4-FFF2-40B4-BE49-F238E27FC236}">
                    <a16:creationId xmlns:a16="http://schemas.microsoft.com/office/drawing/2014/main" id="{FA2438AD-3322-514C-852B-E1D905D5EDA6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OUTSTANDING INVOICES</a:t>
                </a:r>
              </a:p>
            </xdr:txBody>
          </xdr:sp>
          <xdr:sp macro="" textlink="">
            <xdr:nvSpPr>
              <xdr:cNvPr id="18" name="TextBox 17">
                <a:extLst>
                  <a:ext uri="{FF2B5EF4-FFF2-40B4-BE49-F238E27FC236}">
                    <a16:creationId xmlns:a16="http://schemas.microsoft.com/office/drawing/2014/main" id="{93B88A45-7512-FA47-DA3C-C2E47948B0EC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$4,200 </a:t>
                </a:r>
              </a:p>
            </xdr:txBody>
          </xdr: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7434702C-D180-D14A-9F62-5CCA0867E28F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2 invoices</a:t>
                </a:r>
              </a:p>
            </xdr:txBody>
          </xdr:sp>
        </xdr:grpSp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41E3BFA5-CD02-C9C3-E09C-C43541107784}"/>
                </a:ext>
              </a:extLst>
            </xdr:cNvPr>
            <xdr:cNvCxnSpPr/>
          </xdr:nvCxnSpPr>
          <xdr:spPr>
            <a:xfrm>
              <a:off x="7505700" y="1169894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32B6D89A-EE10-C871-8687-FE9CCC06D5CC}"/>
                </a:ext>
              </a:extLst>
            </xdr:cNvPr>
            <xdr:cNvGrpSpPr/>
          </xdr:nvGrpSpPr>
          <xdr:grpSpPr>
            <a:xfrm>
              <a:off x="7611035" y="1165411"/>
              <a:ext cx="1609165" cy="820272"/>
              <a:chOff x="331695" y="1138518"/>
              <a:chExt cx="1609165" cy="820272"/>
            </a:xfrm>
          </xdr:grpSpPr>
          <xdr:sp macro="" textlink="">
            <xdr:nvSpPr>
              <xdr:cNvPr id="14" name="TextBox 13">
                <a:extLst>
                  <a:ext uri="{FF2B5EF4-FFF2-40B4-BE49-F238E27FC236}">
                    <a16:creationId xmlns:a16="http://schemas.microsoft.com/office/drawing/2014/main" id="{08DD82FA-5C64-CB4C-0216-770EC508279E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OVERDUE INVOICES</a:t>
                </a:r>
              </a:p>
            </xdr:txBody>
          </xdr:sp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3DA9BDD8-D310-5AA3-D7B1-7C0E20D75E82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$1,800 </a:t>
                </a:r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BAC46410-10EC-87A9-DDF5-1767012D308A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1 invoices</a:t>
                </a:r>
              </a:p>
            </xdr:txBody>
          </xdr:sp>
        </xdr:grpSp>
      </xdr:grpSp>
    </xdr:grpSp>
    <xdr:clientData/>
  </xdr:twoCellAnchor>
  <xdr:twoCellAnchor>
    <xdr:from>
      <xdr:col>0</xdr:col>
      <xdr:colOff>210222</xdr:colOff>
      <xdr:row>52</xdr:row>
      <xdr:rowOff>137832</xdr:rowOff>
    </xdr:from>
    <xdr:to>
      <xdr:col>8</xdr:col>
      <xdr:colOff>621030</xdr:colOff>
      <xdr:row>59</xdr:row>
      <xdr:rowOff>21292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7CEAB98C-7124-4936-3FCB-A2C7CC896464}"/>
            </a:ext>
          </a:extLst>
        </xdr:cNvPr>
        <xdr:cNvGrpSpPr/>
      </xdr:nvGrpSpPr>
      <xdr:grpSpPr>
        <a:xfrm>
          <a:off x="210222" y="10402420"/>
          <a:ext cx="5356337" cy="1243107"/>
          <a:chOff x="224118" y="2380129"/>
          <a:chExt cx="5531223" cy="1169894"/>
        </a:xfrm>
      </xdr:grpSpPr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65E62570-0278-8E6F-1662-F630AFAF9186}"/>
              </a:ext>
            </a:extLst>
          </xdr:cNvPr>
          <xdr:cNvSpPr/>
        </xdr:nvSpPr>
        <xdr:spPr>
          <a:xfrm>
            <a:off x="224118" y="2380129"/>
            <a:ext cx="5531223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56" name="Group 55">
            <a:extLst>
              <a:ext uri="{FF2B5EF4-FFF2-40B4-BE49-F238E27FC236}">
                <a16:creationId xmlns:a16="http://schemas.microsoft.com/office/drawing/2014/main" id="{D31CEA5E-0398-AE3F-4974-CC88AEDF20A1}"/>
              </a:ext>
            </a:extLst>
          </xdr:cNvPr>
          <xdr:cNvGrpSpPr/>
        </xdr:nvGrpSpPr>
        <xdr:grpSpPr>
          <a:xfrm>
            <a:off x="339599" y="2554940"/>
            <a:ext cx="5303027" cy="820272"/>
            <a:chOff x="339599" y="2554940"/>
            <a:chExt cx="5303027" cy="820272"/>
          </a:xfrm>
        </xdr:grpSpPr>
        <xdr:grpSp>
          <xdr:nvGrpSpPr>
            <xdr:cNvPr id="32" name="Group 31">
              <a:extLst>
                <a:ext uri="{FF2B5EF4-FFF2-40B4-BE49-F238E27FC236}">
                  <a16:creationId xmlns:a16="http://schemas.microsoft.com/office/drawing/2014/main" id="{882C30D3-417D-BC49-8D76-2A31CE42AA3B}"/>
                </a:ext>
              </a:extLst>
            </xdr:cNvPr>
            <xdr:cNvGrpSpPr/>
          </xdr:nvGrpSpPr>
          <xdr:grpSpPr>
            <a:xfrm>
              <a:off x="339599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4A6E3FC2-0405-6988-2204-1EB7CB8A6C0D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REVENUE</a:t>
                </a:r>
              </a:p>
            </xdr:txBody>
          </xdr:sp>
          <xdr:sp macro="" textlink="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F577915A-4E97-EC23-C9EA-FCD9A915FC5A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$31,850 </a:t>
                </a:r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1DAEB27C-A0AF-8503-A726-49F621A4FFC7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18 transactions</a:t>
                </a:r>
              </a:p>
            </xdr:txBody>
          </xdr:sp>
        </xdr:grp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0F841AA5-97AA-8A22-8686-EE16BA6D322D}"/>
                </a:ext>
              </a:extLst>
            </xdr:cNvPr>
            <xdr:cNvCxnSpPr/>
          </xdr:nvCxnSpPr>
          <xdr:spPr>
            <a:xfrm>
              <a:off x="2071800" y="2559423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4" name="Group 33">
              <a:extLst>
                <a:ext uri="{FF2B5EF4-FFF2-40B4-BE49-F238E27FC236}">
                  <a16:creationId xmlns:a16="http://schemas.microsoft.com/office/drawing/2014/main" id="{5F409C2A-98E7-CAB7-2396-F9E2CB83EBBF}"/>
                </a:ext>
              </a:extLst>
            </xdr:cNvPr>
            <xdr:cNvGrpSpPr/>
          </xdr:nvGrpSpPr>
          <xdr:grpSpPr>
            <a:xfrm>
              <a:off x="2178223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50" name="TextBox 49">
                <a:extLst>
                  <a:ext uri="{FF2B5EF4-FFF2-40B4-BE49-F238E27FC236}">
                    <a16:creationId xmlns:a16="http://schemas.microsoft.com/office/drawing/2014/main" id="{416F03B5-2B8A-3A06-3103-1B89F1314182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TOTAL COSTS</a:t>
                </a:r>
              </a:p>
            </xdr:txBody>
          </xdr:sp>
          <xdr:sp macro="" textlink="">
            <xdr:nvSpPr>
              <xdr:cNvPr id="51" name="TextBox 50">
                <a:extLst>
                  <a:ext uri="{FF2B5EF4-FFF2-40B4-BE49-F238E27FC236}">
                    <a16:creationId xmlns:a16="http://schemas.microsoft.com/office/drawing/2014/main" id="{C9096398-34EC-899F-439E-AF088799700B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$6,080 </a:t>
                </a:r>
              </a:p>
            </xdr:txBody>
          </xdr:sp>
          <xdr:sp macro="" textlink="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852BAD98-BF54-A130-7752-E54D467C6890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24 transactions</a:t>
                </a:r>
              </a:p>
            </xdr:txBody>
          </xdr:sp>
        </xdr:grpSp>
        <xdr:cxnSp macro="">
          <xdr:nvCxnSpPr>
            <xdr:cNvPr id="35" name="Straight Connector 34">
              <a:extLst>
                <a:ext uri="{FF2B5EF4-FFF2-40B4-BE49-F238E27FC236}">
                  <a16:creationId xmlns:a16="http://schemas.microsoft.com/office/drawing/2014/main" id="{1C61BC56-CD22-C8D0-CF72-7D2563DDA5C0}"/>
                </a:ext>
              </a:extLst>
            </xdr:cNvPr>
            <xdr:cNvCxnSpPr/>
          </xdr:nvCxnSpPr>
          <xdr:spPr>
            <a:xfrm>
              <a:off x="3910424" y="2559423"/>
              <a:ext cx="0" cy="793377"/>
            </a:xfrm>
            <a:prstGeom prst="line">
              <a:avLst/>
            </a:prstGeom>
            <a:ln w="9525">
              <a:solidFill>
                <a:schemeClr val="bg1">
                  <a:lumMod val="8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6" name="Group 35">
              <a:extLst>
                <a:ext uri="{FF2B5EF4-FFF2-40B4-BE49-F238E27FC236}">
                  <a16:creationId xmlns:a16="http://schemas.microsoft.com/office/drawing/2014/main" id="{3F26FE92-B449-3FC1-6115-1AC77FD67DD5}"/>
                </a:ext>
              </a:extLst>
            </xdr:cNvPr>
            <xdr:cNvGrpSpPr/>
          </xdr:nvGrpSpPr>
          <xdr:grpSpPr>
            <a:xfrm>
              <a:off x="4016847" y="2554940"/>
              <a:ext cx="1625779" cy="820272"/>
              <a:chOff x="331695" y="1138518"/>
              <a:chExt cx="1609165" cy="820272"/>
            </a:xfrm>
          </xdr:grpSpPr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65F47203-7B52-4F58-7EB7-26C410B687C9}"/>
                  </a:ext>
                </a:extLst>
              </xdr:cNvPr>
              <xdr:cNvSpPr txBox="1"/>
            </xdr:nvSpPr>
            <xdr:spPr>
              <a:xfrm>
                <a:off x="331695" y="113851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de-DE" sz="900">
                    <a:solidFill>
                      <a:sysClr val="windowText" lastClr="000000"/>
                    </a:solidFill>
                  </a:rPr>
                  <a:t>NET PROFIT</a:t>
                </a:r>
              </a:p>
            </xdr:txBody>
          </xdr:sp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392C3BE7-AE52-C293-706A-AC03AD38432F}"/>
                  </a:ext>
                </a:extLst>
              </xdr:cNvPr>
              <xdr:cNvSpPr txBox="1"/>
            </xdr:nvSpPr>
            <xdr:spPr>
              <a:xfrm>
                <a:off x="331695" y="142314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1800" b="1"/>
                  <a:t> $25,770 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741A8947-3B2C-6F68-CAAF-915CEC771AA9}"/>
                  </a:ext>
                </a:extLst>
              </xdr:cNvPr>
              <xdr:cNvSpPr txBox="1"/>
            </xdr:nvSpPr>
            <xdr:spPr>
              <a:xfrm>
                <a:off x="331695" y="1707778"/>
                <a:ext cx="1609165" cy="2510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en-US" sz="900">
                    <a:solidFill>
                      <a:schemeClr val="bg1">
                        <a:lumMod val="50000"/>
                      </a:schemeClr>
                    </a:solidFill>
                  </a:rPr>
                  <a:t>Profit margin: 80.9%</a:t>
                </a:r>
              </a:p>
            </xdr:txBody>
          </xdr:sp>
        </xdr:grpSp>
      </xdr:grpSp>
    </xdr:grpSp>
    <xdr:clientData/>
  </xdr:twoCellAnchor>
  <xdr:twoCellAnchor>
    <xdr:from>
      <xdr:col>9</xdr:col>
      <xdr:colOff>467510</xdr:colOff>
      <xdr:row>52</xdr:row>
      <xdr:rowOff>137832</xdr:rowOff>
    </xdr:from>
    <xdr:to>
      <xdr:col>12</xdr:col>
      <xdr:colOff>401171</xdr:colOff>
      <xdr:row>59</xdr:row>
      <xdr:rowOff>21291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629DB3FD-37E2-F6AE-6AB7-20CE6583236D}"/>
            </a:ext>
          </a:extLst>
        </xdr:cNvPr>
        <xdr:cNvGrpSpPr/>
      </xdr:nvGrpSpPr>
      <xdr:grpSpPr>
        <a:xfrm>
          <a:off x="6085392" y="10402420"/>
          <a:ext cx="1950720" cy="1243106"/>
          <a:chOff x="224119" y="3877235"/>
          <a:chExt cx="1855694" cy="1169894"/>
        </a:xfrm>
      </xdr:grpSpPr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24ED93DC-31C8-6785-2CFD-5F4E319A1EC7}"/>
              </a:ext>
            </a:extLst>
          </xdr:cNvPr>
          <xdr:cNvSpPr/>
        </xdr:nvSpPr>
        <xdr:spPr>
          <a:xfrm>
            <a:off x="224119" y="3877235"/>
            <a:ext cx="1855694" cy="1169894"/>
          </a:xfrm>
          <a:prstGeom prst="rect">
            <a:avLst/>
          </a:prstGeom>
          <a:solidFill>
            <a:schemeClr val="bg1"/>
          </a:solid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053DABC7-E6E7-FC6A-5656-B9BC688DE0E5}"/>
              </a:ext>
            </a:extLst>
          </xdr:cNvPr>
          <xdr:cNvGrpSpPr/>
        </xdr:nvGrpSpPr>
        <xdr:grpSpPr>
          <a:xfrm>
            <a:off x="339599" y="4052046"/>
            <a:ext cx="1625779" cy="820272"/>
            <a:chOff x="331695" y="1138518"/>
            <a:chExt cx="1609165" cy="820272"/>
          </a:xfrm>
        </xdr:grpSpPr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1F7D24BC-59EB-FECD-6779-A4022EB167A3}"/>
                </a:ext>
              </a:extLst>
            </xdr:cNvPr>
            <xdr:cNvSpPr txBox="1"/>
          </xdr:nvSpPr>
          <xdr:spPr>
            <a:xfrm>
              <a:off x="331695" y="113851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de-DE" sz="900">
                  <a:solidFill>
                    <a:sysClr val="windowText" lastClr="000000"/>
                  </a:solidFill>
                </a:rPr>
                <a:t>TOTAL REVENUE</a:t>
              </a:r>
            </a:p>
          </xdr:txBody>
        </xdr:sp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72A7B65D-81AB-0463-2791-CDB59E10CB96}"/>
                </a:ext>
              </a:extLst>
            </xdr:cNvPr>
            <xdr:cNvSpPr txBox="1"/>
          </xdr:nvSpPr>
          <xdr:spPr>
            <a:xfrm>
              <a:off x="331695" y="142314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800" b="1"/>
                <a:t> $31,850 </a:t>
              </a:r>
            </a:p>
          </xdr:txBody>
        </xdr:sp>
        <xdr:sp macro="" textlink="">
          <xdr:nvSpPr>
            <xdr:cNvPr id="74" name="TextBox 73">
              <a:extLst>
                <a:ext uri="{FF2B5EF4-FFF2-40B4-BE49-F238E27FC236}">
                  <a16:creationId xmlns:a16="http://schemas.microsoft.com/office/drawing/2014/main" id="{7AE87995-5E1B-E258-E9D4-9882A693437E}"/>
                </a:ext>
              </a:extLst>
            </xdr:cNvPr>
            <xdr:cNvSpPr txBox="1"/>
          </xdr:nvSpPr>
          <xdr:spPr>
            <a:xfrm>
              <a:off x="331695" y="1707778"/>
              <a:ext cx="1609165" cy="25101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900">
                  <a:solidFill>
                    <a:schemeClr val="bg1">
                      <a:lumMod val="50000"/>
                    </a:schemeClr>
                  </a:solidFill>
                </a:rPr>
                <a:t>18 transactions</a:t>
              </a:r>
            </a:p>
          </xdr:txBody>
        </xdr:sp>
      </xdr:grpSp>
    </xdr:grpSp>
    <xdr:clientData/>
  </xdr:twoCellAnchor>
  <xdr:twoCellAnchor editAs="oneCell">
    <xdr:from>
      <xdr:col>1</xdr:col>
      <xdr:colOff>7621</xdr:colOff>
      <xdr:row>31</xdr:row>
      <xdr:rowOff>170329</xdr:rowOff>
    </xdr:from>
    <xdr:to>
      <xdr:col>5</xdr:col>
      <xdr:colOff>12103</xdr:colOff>
      <xdr:row>36</xdr:row>
      <xdr:rowOff>5065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3E230530-9972-4C1C-B5AF-8948DDE9E411}"/>
            </a:ext>
          </a:extLst>
        </xdr:cNvPr>
        <xdr:cNvGrpSpPr/>
      </xdr:nvGrpSpPr>
      <xdr:grpSpPr>
        <a:xfrm>
          <a:off x="246680" y="6341035"/>
          <a:ext cx="2693894" cy="805912"/>
          <a:chOff x="598714" y="720089"/>
          <a:chExt cx="2645229" cy="753618"/>
        </a:xfrm>
      </xdr:grpSpPr>
      <xdr:sp macro="" textlink="">
        <xdr:nvSpPr>
          <xdr:cNvPr id="31" name="Rounded Rectangle 10">
            <a:extLst>
              <a:ext uri="{FF2B5EF4-FFF2-40B4-BE49-F238E27FC236}">
                <a16:creationId xmlns:a16="http://schemas.microsoft.com/office/drawing/2014/main" id="{6DA354CF-CD76-898E-D6F6-39E50484D24D}"/>
              </a:ext>
            </a:extLst>
          </xdr:cNvPr>
          <xdr:cNvSpPr/>
        </xdr:nvSpPr>
        <xdr:spPr>
          <a:xfrm>
            <a:off x="598714" y="720089"/>
            <a:ext cx="2645229" cy="753618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F8EBC533-FC2E-373E-085B-56011830296B}"/>
              </a:ext>
            </a:extLst>
          </xdr:cNvPr>
          <xdr:cNvSpPr txBox="1"/>
        </xdr:nvSpPr>
        <xdr:spPr>
          <a:xfrm>
            <a:off x="699580" y="792571"/>
            <a:ext cx="1920240" cy="2326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50" b="1">
                <a:solidFill>
                  <a:schemeClr val="tx1"/>
                </a:solidFill>
              </a:rPr>
              <a:t>Selected Focus Year &amp; Period</a:t>
            </a:r>
          </a:p>
        </xdr:txBody>
      </xdr: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320F340B-CD7C-4250-ABDD-A1D1E11A933B}"/>
              </a:ext>
            </a:extLst>
          </xdr:cNvPr>
          <xdr:cNvSpPr txBox="1"/>
        </xdr:nvSpPr>
        <xdr:spPr>
          <a:xfrm>
            <a:off x="699580" y="1078381"/>
            <a:ext cx="1920240" cy="2805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4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2050 - Total Year</a:t>
            </a:r>
          </a:p>
        </xdr:txBody>
      </xdr:sp>
    </xdr:grpSp>
    <xdr:clientData/>
  </xdr:twoCellAnchor>
  <xdr:twoCellAnchor editAs="oneCell">
    <xdr:from>
      <xdr:col>5</xdr:col>
      <xdr:colOff>398145</xdr:colOff>
      <xdr:row>31</xdr:row>
      <xdr:rowOff>170329</xdr:rowOff>
    </xdr:from>
    <xdr:to>
      <xdr:col>9</xdr:col>
      <xdr:colOff>433108</xdr:colOff>
      <xdr:row>36</xdr:row>
      <xdr:rowOff>1256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99653391-A9C6-496C-A318-D722DCF2B55B}"/>
            </a:ext>
          </a:extLst>
        </xdr:cNvPr>
        <xdr:cNvGrpSpPr/>
      </xdr:nvGrpSpPr>
      <xdr:grpSpPr>
        <a:xfrm>
          <a:off x="3326616" y="6341035"/>
          <a:ext cx="2724374" cy="802103"/>
          <a:chOff x="11887202" y="720089"/>
          <a:chExt cx="2355829" cy="749809"/>
        </a:xfrm>
      </xdr:grpSpPr>
      <xdr:sp macro="" textlink="">
        <xdr:nvSpPr>
          <xdr:cNvPr id="40" name="Rounded Rectangle 10">
            <a:extLst>
              <a:ext uri="{FF2B5EF4-FFF2-40B4-BE49-F238E27FC236}">
                <a16:creationId xmlns:a16="http://schemas.microsoft.com/office/drawing/2014/main" id="{43518E28-DF30-E363-F5C0-3E5535063CE4}"/>
              </a:ext>
            </a:extLst>
          </xdr:cNvPr>
          <xdr:cNvSpPr/>
        </xdr:nvSpPr>
        <xdr:spPr>
          <a:xfrm>
            <a:off x="11887202" y="720089"/>
            <a:ext cx="2329540" cy="749809"/>
          </a:xfrm>
          <a:prstGeom prst="roundRect">
            <a:avLst>
              <a:gd name="adj" fmla="val 12340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39478626-B998-3B87-7C02-F541A0CC2B4E}"/>
              </a:ext>
            </a:extLst>
          </xdr:cNvPr>
          <xdr:cNvSpPr txBox="1"/>
        </xdr:nvSpPr>
        <xdr:spPr>
          <a:xfrm>
            <a:off x="11988068" y="792205"/>
            <a:ext cx="1566535" cy="2314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50" b="1"/>
              <a:t>Savings+Debt Rate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3A508D1C-3B33-A68E-DD5E-C16DA35A1BA6}"/>
              </a:ext>
            </a:extLst>
          </xdr:cNvPr>
          <xdr:cNvSpPr txBox="1"/>
        </xdr:nvSpPr>
        <xdr:spPr>
          <a:xfrm>
            <a:off x="11988068" y="1076570"/>
            <a:ext cx="668619" cy="279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400" b="1" i="0" u="none" strike="noStrike">
                <a:solidFill>
                  <a:schemeClr val="tx1"/>
                </a:solidFill>
                <a:latin typeface="Calibri"/>
                <a:ea typeface="Calibri"/>
                <a:cs typeface="Calibri"/>
              </a:rPr>
              <a:t>0.0%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5B1BAC6-B7C6-3507-7535-91C3CF328516}"/>
              </a:ext>
            </a:extLst>
          </xdr:cNvPr>
          <xdr:cNvSpPr txBox="1"/>
        </xdr:nvSpPr>
        <xdr:spPr>
          <a:xfrm>
            <a:off x="12505671" y="1081940"/>
            <a:ext cx="1737360" cy="279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(-50.0% vs. plan of 50.0%)</a:t>
            </a:r>
          </a:p>
        </xdr:txBody>
      </xdr:sp>
    </xdr:grpSp>
    <xdr:clientData/>
  </xdr:twoCellAnchor>
  <xdr:twoCellAnchor editAs="oneCell">
    <xdr:from>
      <xdr:col>0</xdr:col>
      <xdr:colOff>215380</xdr:colOff>
      <xdr:row>37</xdr:row>
      <xdr:rowOff>6499</xdr:rowOff>
    </xdr:from>
    <xdr:to>
      <xdr:col>7</xdr:col>
      <xdr:colOff>378380</xdr:colOff>
      <xdr:row>41</xdr:row>
      <xdr:rowOff>20306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7C0CE44F-E3DF-492F-AD12-5538E4D908D1}"/>
            </a:ext>
          </a:extLst>
        </xdr:cNvPr>
        <xdr:cNvGrpSpPr/>
      </xdr:nvGrpSpPr>
      <xdr:grpSpPr>
        <a:xfrm>
          <a:off x="215380" y="7342617"/>
          <a:ext cx="4436176" cy="790748"/>
          <a:chOff x="7489370" y="720089"/>
          <a:chExt cx="4234545" cy="749809"/>
        </a:xfrm>
      </xdr:grpSpPr>
      <xdr:sp macro="" textlink="">
        <xdr:nvSpPr>
          <xdr:cNvPr id="45" name="Rounded Rectangle 20">
            <a:extLst>
              <a:ext uri="{FF2B5EF4-FFF2-40B4-BE49-F238E27FC236}">
                <a16:creationId xmlns:a16="http://schemas.microsoft.com/office/drawing/2014/main" id="{D0D4B289-058C-D2D4-5F42-16D6EE11CA6A}"/>
              </a:ext>
            </a:extLst>
          </xdr:cNvPr>
          <xdr:cNvSpPr/>
        </xdr:nvSpPr>
        <xdr:spPr>
          <a:xfrm>
            <a:off x="7489370" y="720089"/>
            <a:ext cx="4234545" cy="749809"/>
          </a:xfrm>
          <a:prstGeom prst="roundRect">
            <a:avLst>
              <a:gd name="adj" fmla="val 12340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C0D73330-B3B9-1C30-EA6C-8D46A5902C16}"/>
              </a:ext>
            </a:extLst>
          </xdr:cNvPr>
          <xdr:cNvSpPr txBox="1"/>
        </xdr:nvSpPr>
        <xdr:spPr>
          <a:xfrm>
            <a:off x="7590238" y="792205"/>
            <a:ext cx="173736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100" b="1">
                <a:solidFill>
                  <a:schemeClr val="tx1"/>
                </a:solidFill>
              </a:rPr>
              <a:t>Remaining vs. Budget Plan</a:t>
            </a:r>
          </a:p>
        </xdr:txBody>
      </xdr:sp>
      <xdr:grpSp>
        <xdr:nvGrpSpPr>
          <xdr:cNvPr id="58" name="Group 57">
            <a:extLst>
              <a:ext uri="{FF2B5EF4-FFF2-40B4-BE49-F238E27FC236}">
                <a16:creationId xmlns:a16="http://schemas.microsoft.com/office/drawing/2014/main" id="{D5AB0126-3027-9238-E483-562FD7F01817}"/>
              </a:ext>
            </a:extLst>
          </xdr:cNvPr>
          <xdr:cNvGrpSpPr/>
        </xdr:nvGrpSpPr>
        <xdr:grpSpPr>
          <a:xfrm>
            <a:off x="8676521" y="1073635"/>
            <a:ext cx="890464" cy="291713"/>
            <a:chOff x="6284839" y="1050472"/>
            <a:chExt cx="1035001" cy="271046"/>
          </a:xfrm>
        </xdr:grpSpPr>
        <xdr:sp macro="" textlink="">
          <xdr:nvSpPr>
            <xdr:cNvPr id="70" name="Rectangle: Rounded Corners 69">
              <a:extLst>
                <a:ext uri="{FF2B5EF4-FFF2-40B4-BE49-F238E27FC236}">
                  <a16:creationId xmlns:a16="http://schemas.microsoft.com/office/drawing/2014/main" id="{A01816DD-A442-ABCD-9312-4993CEEE42A0}"/>
                </a:ext>
              </a:extLst>
            </xdr:cNvPr>
            <xdr:cNvSpPr/>
          </xdr:nvSpPr>
          <xdr:spPr>
            <a:xfrm>
              <a:off x="6314000" y="1050472"/>
              <a:ext cx="1005840" cy="271046"/>
            </a:xfrm>
            <a:prstGeom prst="roundRect">
              <a:avLst/>
            </a:prstGeom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DE" sz="1100"/>
            </a:p>
          </xdr:txBody>
        </xdr:sp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CBE489DE-D111-EC78-C95D-D3CFD6BCCF11}"/>
                </a:ext>
              </a:extLst>
            </xdr:cNvPr>
            <xdr:cNvSpPr txBox="1"/>
          </xdr:nvSpPr>
          <xdr:spPr>
            <a:xfrm>
              <a:off x="6284839" y="1053167"/>
              <a:ext cx="1035001" cy="25735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400" b="1" i="0" u="none" strike="noStrike">
                  <a:solidFill>
                    <a:schemeClr val="accent2">
                      <a:lumMod val="75000"/>
                    </a:schemeClr>
                  </a:solidFill>
                  <a:latin typeface="Calibri"/>
                  <a:ea typeface="Calibri"/>
                  <a:cs typeface="Calibri"/>
                </a:rPr>
                <a:t> 2,000 </a:t>
              </a:r>
            </a:p>
          </xdr:txBody>
        </xdr: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2E595B71-3A7C-BF33-7ABC-0C90DF6F34A5}"/>
              </a:ext>
            </a:extLst>
          </xdr:cNvPr>
          <xdr:cNvGrpSpPr/>
        </xdr:nvGrpSpPr>
        <xdr:grpSpPr>
          <a:xfrm>
            <a:off x="9691152" y="1073635"/>
            <a:ext cx="810304" cy="291713"/>
            <a:chOff x="6284839" y="1050472"/>
            <a:chExt cx="1035001" cy="271046"/>
          </a:xfrm>
        </xdr:grpSpPr>
        <xdr:sp macro="" textlink="">
          <xdr:nvSpPr>
            <xdr:cNvPr id="68" name="Rectangle: Rounded Corners 67">
              <a:extLst>
                <a:ext uri="{FF2B5EF4-FFF2-40B4-BE49-F238E27FC236}">
                  <a16:creationId xmlns:a16="http://schemas.microsoft.com/office/drawing/2014/main" id="{1974C20F-9B57-4EE6-2717-DA1028FDB088}"/>
                </a:ext>
              </a:extLst>
            </xdr:cNvPr>
            <xdr:cNvSpPr/>
          </xdr:nvSpPr>
          <xdr:spPr>
            <a:xfrm>
              <a:off x="6314000" y="1050472"/>
              <a:ext cx="1005840" cy="271046"/>
            </a:xfrm>
            <a:prstGeom prst="roundRect">
              <a:avLst/>
            </a:prstGeom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DE" sz="1100"/>
            </a:p>
          </xdr:txBody>
        </xdr:sp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F79A9078-9319-2375-A5AE-7A42EE3B0D9D}"/>
                </a:ext>
              </a:extLst>
            </xdr:cNvPr>
            <xdr:cNvSpPr txBox="1"/>
          </xdr:nvSpPr>
          <xdr:spPr>
            <a:xfrm>
              <a:off x="6284839" y="1053167"/>
              <a:ext cx="1035001" cy="25735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400" b="1" i="0" u="none" strike="noStrike">
                  <a:solidFill>
                    <a:schemeClr val="accent5">
                      <a:lumMod val="75000"/>
                    </a:schemeClr>
                  </a:solidFill>
                  <a:latin typeface="Calibri"/>
                  <a:ea typeface="Calibri"/>
                  <a:cs typeface="Calibri"/>
                </a:rPr>
                <a:t> 1,000 </a:t>
              </a:r>
            </a:p>
          </xdr:txBody>
        </xdr:sp>
      </xdr:grpSp>
      <xdr:grpSp>
        <xdr:nvGrpSpPr>
          <xdr:cNvPr id="62" name="Group 61">
            <a:extLst>
              <a:ext uri="{FF2B5EF4-FFF2-40B4-BE49-F238E27FC236}">
                <a16:creationId xmlns:a16="http://schemas.microsoft.com/office/drawing/2014/main" id="{C5688AD7-EF56-E3E4-DD4F-D8BD30461D9F}"/>
              </a:ext>
            </a:extLst>
          </xdr:cNvPr>
          <xdr:cNvGrpSpPr/>
        </xdr:nvGrpSpPr>
        <xdr:grpSpPr>
          <a:xfrm>
            <a:off x="10625624" y="1073635"/>
            <a:ext cx="890960" cy="291713"/>
            <a:chOff x="6284839" y="1050472"/>
            <a:chExt cx="1035001" cy="271046"/>
          </a:xfrm>
        </xdr:grpSpPr>
        <xdr:sp macro="" textlink="">
          <xdr:nvSpPr>
            <xdr:cNvPr id="66" name="Rectangle: Rounded Corners 65">
              <a:extLst>
                <a:ext uri="{FF2B5EF4-FFF2-40B4-BE49-F238E27FC236}">
                  <a16:creationId xmlns:a16="http://schemas.microsoft.com/office/drawing/2014/main" id="{6A39D901-EF30-F05D-2CA9-4D52C54C3C72}"/>
                </a:ext>
              </a:extLst>
            </xdr:cNvPr>
            <xdr:cNvSpPr/>
          </xdr:nvSpPr>
          <xdr:spPr>
            <a:xfrm>
              <a:off x="6314000" y="1050472"/>
              <a:ext cx="1005840" cy="271046"/>
            </a:xfrm>
            <a:prstGeom prst="round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DE" sz="1100"/>
            </a:p>
          </xdr:txBody>
        </xdr:sp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6A7E7CE4-B791-83BE-4EBC-A47088F3F851}"/>
                </a:ext>
              </a:extLst>
            </xdr:cNvPr>
            <xdr:cNvSpPr txBox="1"/>
          </xdr:nvSpPr>
          <xdr:spPr>
            <a:xfrm>
              <a:off x="6284839" y="1053167"/>
              <a:ext cx="1035001" cy="25735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400" b="1" i="0" u="none" strike="noStrike">
                  <a:solidFill>
                    <a:schemeClr val="accent6">
                      <a:lumMod val="75000"/>
                    </a:schemeClr>
                  </a:solidFill>
                  <a:latin typeface="Calibri"/>
                  <a:ea typeface="Calibri"/>
                  <a:cs typeface="Calibri"/>
                </a:rPr>
                <a:t> 1,000 </a:t>
              </a:r>
              <a:endParaRPr lang="en-US" sz="1100" b="1" i="0" u="none" strike="noStrike">
                <a:solidFill>
                  <a:schemeClr val="accent6">
                    <a:lumMod val="75000"/>
                  </a:schemeClr>
                </a:solidFill>
                <a:latin typeface="Calibri"/>
                <a:ea typeface="Calibri"/>
                <a:cs typeface="Calibri"/>
              </a:endParaRPr>
            </a:p>
          </xdr:txBody>
        </xdr:sp>
      </xdr:grpSp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EB09CB25-AE54-9A35-7CD1-7E72F3C54F87}"/>
              </a:ext>
            </a:extLst>
          </xdr:cNvPr>
          <xdr:cNvGrpSpPr/>
        </xdr:nvGrpSpPr>
        <xdr:grpSpPr>
          <a:xfrm>
            <a:off x="7688498" y="1073635"/>
            <a:ext cx="889256" cy="276516"/>
            <a:chOff x="7688498" y="1140147"/>
            <a:chExt cx="889256" cy="276516"/>
          </a:xfrm>
        </xdr:grpSpPr>
        <xdr:sp macro="" textlink="">
          <xdr:nvSpPr>
            <xdr:cNvPr id="64" name="Rectangle: Rounded Corners 63">
              <a:extLst>
                <a:ext uri="{FF2B5EF4-FFF2-40B4-BE49-F238E27FC236}">
                  <a16:creationId xmlns:a16="http://schemas.microsoft.com/office/drawing/2014/main" id="{5BD9CD18-D58B-961F-5DED-76010489258A}"/>
                </a:ext>
              </a:extLst>
            </xdr:cNvPr>
            <xdr:cNvSpPr/>
          </xdr:nvSpPr>
          <xdr:spPr>
            <a:xfrm>
              <a:off x="7711096" y="1148330"/>
              <a:ext cx="841257" cy="260151"/>
            </a:xfrm>
            <a:prstGeom prst="roundRect">
              <a:avLst/>
            </a:prstGeom>
            <a:solidFill>
              <a:schemeClr val="bg2">
                <a:lumMod val="20000"/>
                <a:lumOff val="80000"/>
              </a:schemeClr>
            </a:solidFill>
            <a:ln w="22225"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de-DE" sz="1100"/>
            </a:p>
          </xdr:txBody>
        </xdr:sp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F23C57BA-8358-6996-9B8D-033F962C1E40}"/>
                </a:ext>
              </a:extLst>
            </xdr:cNvPr>
            <xdr:cNvSpPr txBox="1"/>
          </xdr:nvSpPr>
          <xdr:spPr>
            <a:xfrm>
              <a:off x="7688498" y="1140147"/>
              <a:ext cx="889256" cy="27651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1400" b="1" i="0" u="none" strike="noStrike">
                  <a:solidFill>
                    <a:schemeClr val="bg2">
                      <a:lumMod val="75000"/>
                    </a:schemeClr>
                  </a:solidFill>
                  <a:latin typeface="Calibri"/>
                  <a:ea typeface="Calibri"/>
                  <a:cs typeface="Calibri"/>
                </a:rPr>
                <a:t> 3,000 </a:t>
              </a:r>
            </a:p>
          </xdr:txBody>
        </xdr:sp>
      </xdr:grpSp>
    </xdr:grpSp>
    <xdr:clientData/>
  </xdr:twoCellAnchor>
  <xdr:twoCellAnchor editAs="oneCell">
    <xdr:from>
      <xdr:col>1</xdr:col>
      <xdr:colOff>13447</xdr:colOff>
      <xdr:row>12</xdr:row>
      <xdr:rowOff>149455</xdr:rowOff>
    </xdr:from>
    <xdr:to>
      <xdr:col>5</xdr:col>
      <xdr:colOff>207579</xdr:colOff>
      <xdr:row>19</xdr:row>
      <xdr:rowOff>174471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64EBBA5C-87B2-548A-3DAC-3FACC19958EB}"/>
            </a:ext>
          </a:extLst>
        </xdr:cNvPr>
        <xdr:cNvGrpSpPr/>
      </xdr:nvGrpSpPr>
      <xdr:grpSpPr>
        <a:xfrm>
          <a:off x="252506" y="2614749"/>
          <a:ext cx="2883544" cy="1384663"/>
          <a:chOff x="238237" y="5632045"/>
          <a:chExt cx="2754452" cy="1305176"/>
        </a:xfrm>
      </xdr:grpSpPr>
      <xdr:sp macro="" textlink="">
        <xdr:nvSpPr>
          <xdr:cNvPr id="77" name="Rounded Rectangle 10">
            <a:extLst>
              <a:ext uri="{FF2B5EF4-FFF2-40B4-BE49-F238E27FC236}">
                <a16:creationId xmlns:a16="http://schemas.microsoft.com/office/drawing/2014/main" id="{20D10C27-E969-68B8-99A9-E68F81C3C150}"/>
              </a:ext>
            </a:extLst>
          </xdr:cNvPr>
          <xdr:cNvSpPr/>
        </xdr:nvSpPr>
        <xdr:spPr>
          <a:xfrm>
            <a:off x="238237" y="5632045"/>
            <a:ext cx="2754452" cy="1305176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7B4CA63C-C0F7-5455-500E-C261CDF91AEF}"/>
              </a:ext>
            </a:extLst>
          </xdr:cNvPr>
          <xdr:cNvSpPr txBox="1"/>
        </xdr:nvSpPr>
        <xdr:spPr>
          <a:xfrm>
            <a:off x="336197" y="5775557"/>
            <a:ext cx="1138273" cy="2317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00" b="1">
                <a:solidFill>
                  <a:schemeClr val="bg1">
                    <a:lumMod val="50000"/>
                  </a:schemeClr>
                </a:solidFill>
              </a:rPr>
              <a:t>REVENUE</a:t>
            </a:r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C10EC596-1AAA-418A-4E46-5B7DB1970AFB}"/>
              </a:ext>
            </a:extLst>
          </xdr:cNvPr>
          <xdr:cNvSpPr txBox="1"/>
        </xdr:nvSpPr>
        <xdr:spPr>
          <a:xfrm>
            <a:off x="336197" y="5986970"/>
            <a:ext cx="1186618" cy="278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0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$31,850</a:t>
            </a:r>
          </a:p>
        </xdr:txBody>
      </xdr:sp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A86132A8-4D19-190E-D463-064720774183}"/>
              </a:ext>
            </a:extLst>
          </xdr:cNvPr>
          <xdr:cNvSpPr txBox="1"/>
        </xdr:nvSpPr>
        <xdr:spPr>
          <a:xfrm>
            <a:off x="336197" y="6342615"/>
            <a:ext cx="1186618" cy="2262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200" b="1" i="0">
                <a:solidFill>
                  <a:schemeClr val="bg2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  <a:t>▲  +12.5%</a:t>
            </a:r>
            <a:endParaRPr lang="en-US" sz="2000" b="1" i="0" u="none" strike="noStrike">
              <a:solidFill>
                <a:schemeClr val="bg2">
                  <a:lumMod val="75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5869346D-C087-4319-A5CF-F2D1C47C59FA}"/>
              </a:ext>
            </a:extLst>
          </xdr:cNvPr>
          <xdr:cNvSpPr txBox="1"/>
        </xdr:nvSpPr>
        <xdr:spPr>
          <a:xfrm>
            <a:off x="336197" y="6512355"/>
            <a:ext cx="1186618" cy="2078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0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vs. previous month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cxnSp macro="">
        <xdr:nvCxnSpPr>
          <xdr:cNvPr id="85" name="Straight Connector 84">
            <a:extLst>
              <a:ext uri="{FF2B5EF4-FFF2-40B4-BE49-F238E27FC236}">
                <a16:creationId xmlns:a16="http://schemas.microsoft.com/office/drawing/2014/main" id="{C80D0D8C-CD27-25F1-2348-9386FD71ECEE}"/>
              </a:ext>
            </a:extLst>
          </xdr:cNvPr>
          <xdr:cNvCxnSpPr/>
        </xdr:nvCxnSpPr>
        <xdr:spPr>
          <a:xfrm flipH="1">
            <a:off x="1610208" y="5882612"/>
            <a:ext cx="10510" cy="804041"/>
          </a:xfrm>
          <a:prstGeom prst="line">
            <a:avLst/>
          </a:prstGeom>
          <a:ln w="6350">
            <a:solidFill>
              <a:schemeClr val="bg1">
                <a:lumMod val="8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aphicFrame macro="">
        <xdr:nvGraphicFramePr>
          <xdr:cNvPr id="87" name="Chart 86">
            <a:extLst>
              <a:ext uri="{FF2B5EF4-FFF2-40B4-BE49-F238E27FC236}">
                <a16:creationId xmlns:a16="http://schemas.microsoft.com/office/drawing/2014/main" id="{3643A0F2-E63A-4FB5-AF57-8F7AE21C3CAC}"/>
              </a:ext>
            </a:extLst>
          </xdr:cNvPr>
          <xdr:cNvGraphicFramePr>
            <a:graphicFrameLocks/>
          </xdr:cNvGraphicFramePr>
        </xdr:nvGraphicFramePr>
        <xdr:xfrm>
          <a:off x="1676400" y="5654433"/>
          <a:ext cx="1127760" cy="117616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  <xdr:twoCellAnchor editAs="oneCell">
    <xdr:from>
      <xdr:col>5</xdr:col>
      <xdr:colOff>603241</xdr:colOff>
      <xdr:row>21</xdr:row>
      <xdr:rowOff>865</xdr:rowOff>
    </xdr:from>
    <xdr:to>
      <xdr:col>10</xdr:col>
      <xdr:colOff>622292</xdr:colOff>
      <xdr:row>28</xdr:row>
      <xdr:rowOff>25880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26C921E0-E955-0971-2D4C-27D85526FDA0}"/>
            </a:ext>
          </a:extLst>
        </xdr:cNvPr>
        <xdr:cNvGrpSpPr/>
      </xdr:nvGrpSpPr>
      <xdr:grpSpPr>
        <a:xfrm>
          <a:off x="3531712" y="4214277"/>
          <a:ext cx="3380815" cy="1384662"/>
          <a:chOff x="238236" y="5632045"/>
          <a:chExt cx="3221243" cy="1305176"/>
        </a:xfrm>
      </xdr:grpSpPr>
      <xdr:sp macro="" textlink="">
        <xdr:nvSpPr>
          <xdr:cNvPr id="90" name="Rounded Rectangle 10">
            <a:extLst>
              <a:ext uri="{FF2B5EF4-FFF2-40B4-BE49-F238E27FC236}">
                <a16:creationId xmlns:a16="http://schemas.microsoft.com/office/drawing/2014/main" id="{DE121C8B-3436-DBD8-C2E9-09051E487A98}"/>
              </a:ext>
            </a:extLst>
          </xdr:cNvPr>
          <xdr:cNvSpPr/>
        </xdr:nvSpPr>
        <xdr:spPr>
          <a:xfrm>
            <a:off x="238236" y="5632045"/>
            <a:ext cx="3221243" cy="1305176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CB2B5964-BCC1-4BBD-F474-62428E4E0F35}"/>
              </a:ext>
            </a:extLst>
          </xdr:cNvPr>
          <xdr:cNvSpPr txBox="1"/>
        </xdr:nvSpPr>
        <xdr:spPr>
          <a:xfrm>
            <a:off x="336197" y="5775557"/>
            <a:ext cx="1138273" cy="2317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00" b="1">
                <a:solidFill>
                  <a:schemeClr val="bg1">
                    <a:lumMod val="50000"/>
                  </a:schemeClr>
                </a:solidFill>
              </a:rPr>
              <a:t>NEW CUSTOMERS</a:t>
            </a:r>
          </a:p>
        </xdr:txBody>
      </xdr: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0334EB89-D67A-D89A-81A8-AA9D343880F5}"/>
              </a:ext>
            </a:extLst>
          </xdr:cNvPr>
          <xdr:cNvSpPr txBox="1"/>
        </xdr:nvSpPr>
        <xdr:spPr>
          <a:xfrm>
            <a:off x="336197" y="5986970"/>
            <a:ext cx="1186618" cy="278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0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1,250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F47B3EA8-68AE-A0DE-8706-684C01F392EB}"/>
              </a:ext>
            </a:extLst>
          </xdr:cNvPr>
          <xdr:cNvSpPr txBox="1"/>
        </xdr:nvSpPr>
        <xdr:spPr>
          <a:xfrm>
            <a:off x="336197" y="6342615"/>
            <a:ext cx="1186618" cy="2262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200" b="1" i="0">
                <a:solidFill>
                  <a:schemeClr val="bg2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  <a:t>▲  +28%</a:t>
            </a:r>
            <a:endParaRPr lang="en-US" sz="2000" b="1" i="0" u="none" strike="noStrike">
              <a:solidFill>
                <a:schemeClr val="bg2">
                  <a:lumMod val="75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80CF2948-41EA-208F-280A-E79ED21E86E2}"/>
              </a:ext>
            </a:extLst>
          </xdr:cNvPr>
          <xdr:cNvSpPr txBox="1"/>
        </xdr:nvSpPr>
        <xdr:spPr>
          <a:xfrm>
            <a:off x="336197" y="6512355"/>
            <a:ext cx="1186618" cy="2078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0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vs. previous month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graphicFrame macro="">
        <xdr:nvGraphicFramePr>
          <xdr:cNvPr id="96" name="Chart 95">
            <a:extLst>
              <a:ext uri="{FF2B5EF4-FFF2-40B4-BE49-F238E27FC236}">
                <a16:creationId xmlns:a16="http://schemas.microsoft.com/office/drawing/2014/main" id="{8D77ECFA-9427-65FD-4CCB-EBD394D2914B}"/>
              </a:ext>
            </a:extLst>
          </xdr:cNvPr>
          <xdr:cNvGraphicFramePr>
            <a:graphicFrameLocks/>
          </xdr:cNvGraphicFramePr>
        </xdr:nvGraphicFramePr>
        <xdr:xfrm>
          <a:off x="1501140" y="5654433"/>
          <a:ext cx="1786890" cy="117616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 editAs="oneCell">
    <xdr:from>
      <xdr:col>1</xdr:col>
      <xdr:colOff>23450</xdr:colOff>
      <xdr:row>20</xdr:row>
      <xdr:rowOff>176125</xdr:rowOff>
    </xdr:from>
    <xdr:to>
      <xdr:col>5</xdr:col>
      <xdr:colOff>245775</xdr:colOff>
      <xdr:row>28</xdr:row>
      <xdr:rowOff>18261</xdr:rowOff>
    </xdr:to>
    <xdr:grpSp>
      <xdr:nvGrpSpPr>
        <xdr:cNvPr id="142" name="Group 141">
          <a:extLst>
            <a:ext uri="{FF2B5EF4-FFF2-40B4-BE49-F238E27FC236}">
              <a16:creationId xmlns:a16="http://schemas.microsoft.com/office/drawing/2014/main" id="{3FCBD764-B592-F15F-AD72-3E979426B70E}"/>
            </a:ext>
          </a:extLst>
        </xdr:cNvPr>
        <xdr:cNvGrpSpPr/>
      </xdr:nvGrpSpPr>
      <xdr:grpSpPr>
        <a:xfrm>
          <a:off x="262509" y="4195301"/>
          <a:ext cx="2911737" cy="1396019"/>
          <a:chOff x="7229586" y="1589636"/>
          <a:chExt cx="2782645" cy="1305176"/>
        </a:xfrm>
      </xdr:grpSpPr>
      <xdr:sp macro="" textlink="">
        <xdr:nvSpPr>
          <xdr:cNvPr id="98" name="Rounded Rectangle 10">
            <a:extLst>
              <a:ext uri="{FF2B5EF4-FFF2-40B4-BE49-F238E27FC236}">
                <a16:creationId xmlns:a16="http://schemas.microsoft.com/office/drawing/2014/main" id="{66C021EA-CECD-AD05-0F04-6D904E3A4F7F}"/>
              </a:ext>
            </a:extLst>
          </xdr:cNvPr>
          <xdr:cNvSpPr/>
        </xdr:nvSpPr>
        <xdr:spPr>
          <a:xfrm>
            <a:off x="7229586" y="1589636"/>
            <a:ext cx="2762251" cy="1305176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9" name="TextBox 98">
            <a:extLst>
              <a:ext uri="{FF2B5EF4-FFF2-40B4-BE49-F238E27FC236}">
                <a16:creationId xmlns:a16="http://schemas.microsoft.com/office/drawing/2014/main" id="{BEC61CCD-D938-0450-E8BB-B7BE18CDC1FA}"/>
              </a:ext>
            </a:extLst>
          </xdr:cNvPr>
          <xdr:cNvSpPr txBox="1"/>
        </xdr:nvSpPr>
        <xdr:spPr>
          <a:xfrm>
            <a:off x="7313589" y="1733147"/>
            <a:ext cx="1349368" cy="2317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00" b="1">
                <a:solidFill>
                  <a:schemeClr val="bg1">
                    <a:lumMod val="50000"/>
                  </a:schemeClr>
                </a:solidFill>
              </a:rPr>
              <a:t>GOAL ACHIEVEMENT</a:t>
            </a:r>
          </a:p>
        </xdr:txBody>
      </xdr:sp>
      <xdr:sp macro="" textlink="">
        <xdr:nvSpPr>
          <xdr:cNvPr id="100" name="TextBox 99">
            <a:extLst>
              <a:ext uri="{FF2B5EF4-FFF2-40B4-BE49-F238E27FC236}">
                <a16:creationId xmlns:a16="http://schemas.microsoft.com/office/drawing/2014/main" id="{BB5FB038-598C-13E5-6F8E-5E6096A04164}"/>
              </a:ext>
            </a:extLst>
          </xdr:cNvPr>
          <xdr:cNvSpPr txBox="1"/>
        </xdr:nvSpPr>
        <xdr:spPr>
          <a:xfrm>
            <a:off x="7313589" y="1944560"/>
            <a:ext cx="1017538" cy="278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0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72%</a:t>
            </a:r>
          </a:p>
        </xdr:txBody>
      </xdr:sp>
      <xdr:sp macro="" textlink="">
        <xdr:nvSpPr>
          <xdr:cNvPr id="102" name="TextBox 101">
            <a:extLst>
              <a:ext uri="{FF2B5EF4-FFF2-40B4-BE49-F238E27FC236}">
                <a16:creationId xmlns:a16="http://schemas.microsoft.com/office/drawing/2014/main" id="{1F8B2943-AA03-DAF6-2E2D-333AE1825B1A}"/>
              </a:ext>
            </a:extLst>
          </xdr:cNvPr>
          <xdr:cNvSpPr txBox="1"/>
        </xdr:nvSpPr>
        <xdr:spPr>
          <a:xfrm>
            <a:off x="7313589" y="2469945"/>
            <a:ext cx="1421283" cy="2078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0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$14,000 remaining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04" name="TextBox 103">
            <a:extLst>
              <a:ext uri="{FF2B5EF4-FFF2-40B4-BE49-F238E27FC236}">
                <a16:creationId xmlns:a16="http://schemas.microsoft.com/office/drawing/2014/main" id="{AB91148F-3E57-8EFF-FE04-C332AC747DC7}"/>
              </a:ext>
            </a:extLst>
          </xdr:cNvPr>
          <xdr:cNvSpPr txBox="1"/>
        </xdr:nvSpPr>
        <xdr:spPr>
          <a:xfrm>
            <a:off x="8597362" y="2013111"/>
            <a:ext cx="1290518" cy="2078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de-DE" sz="1000" b="0" i="0" u="none" strike="noStrike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$36,000</a:t>
            </a:r>
            <a:r>
              <a:rPr lang="de-DE" sz="1000" b="0" i="0" u="none" strike="noStrike" baseline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 / $50,000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graphicFrame macro="">
        <xdr:nvGraphicFramePr>
          <xdr:cNvPr id="105" name="Chart 104">
            <a:extLst>
              <a:ext uri="{FF2B5EF4-FFF2-40B4-BE49-F238E27FC236}">
                <a16:creationId xmlns:a16="http://schemas.microsoft.com/office/drawing/2014/main" id="{A44CBFD2-F1C8-F4F3-C4BC-7673030F2A30}"/>
              </a:ext>
            </a:extLst>
          </xdr:cNvPr>
          <xdr:cNvGraphicFramePr/>
        </xdr:nvGraphicFramePr>
        <xdr:xfrm>
          <a:off x="7230932" y="2076742"/>
          <a:ext cx="2781299" cy="4724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 editAs="oneCell">
    <xdr:from>
      <xdr:col>5</xdr:col>
      <xdr:colOff>603241</xdr:colOff>
      <xdr:row>12</xdr:row>
      <xdr:rowOff>149455</xdr:rowOff>
    </xdr:from>
    <xdr:to>
      <xdr:col>10</xdr:col>
      <xdr:colOff>31058</xdr:colOff>
      <xdr:row>19</xdr:row>
      <xdr:rowOff>174471</xdr:rowOff>
    </xdr:to>
    <xdr:grpSp>
      <xdr:nvGrpSpPr>
        <xdr:cNvPr id="126" name="Group 125">
          <a:extLst>
            <a:ext uri="{FF2B5EF4-FFF2-40B4-BE49-F238E27FC236}">
              <a16:creationId xmlns:a16="http://schemas.microsoft.com/office/drawing/2014/main" id="{7BB23BFA-86C2-0AB0-0A39-2142FDA5C7B3}"/>
            </a:ext>
          </a:extLst>
        </xdr:cNvPr>
        <xdr:cNvGrpSpPr/>
      </xdr:nvGrpSpPr>
      <xdr:grpSpPr>
        <a:xfrm>
          <a:off x="3531712" y="2614749"/>
          <a:ext cx="2789581" cy="1384663"/>
          <a:chOff x="10609729" y="5652888"/>
          <a:chExt cx="2632699" cy="1311451"/>
        </a:xfrm>
      </xdr:grpSpPr>
      <xdr:sp macro="" textlink="">
        <xdr:nvSpPr>
          <xdr:cNvPr id="107" name="Rounded Rectangle 10">
            <a:extLst>
              <a:ext uri="{FF2B5EF4-FFF2-40B4-BE49-F238E27FC236}">
                <a16:creationId xmlns:a16="http://schemas.microsoft.com/office/drawing/2014/main" id="{D0E58BF9-4AEB-6B8E-FF36-E73D4CC9142E}"/>
              </a:ext>
            </a:extLst>
          </xdr:cNvPr>
          <xdr:cNvSpPr/>
        </xdr:nvSpPr>
        <xdr:spPr>
          <a:xfrm>
            <a:off x="10609729" y="5652888"/>
            <a:ext cx="2632699" cy="1311451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C99E10FB-2BAC-E2E6-03A0-C3A373F20F4B}"/>
              </a:ext>
            </a:extLst>
          </xdr:cNvPr>
          <xdr:cNvSpPr txBox="1"/>
        </xdr:nvSpPr>
        <xdr:spPr>
          <a:xfrm>
            <a:off x="10707818" y="5797090"/>
            <a:ext cx="1139755" cy="2328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00" b="1">
                <a:solidFill>
                  <a:schemeClr val="bg1">
                    <a:lumMod val="50000"/>
                  </a:schemeClr>
                </a:solidFill>
              </a:rPr>
              <a:t>NET</a:t>
            </a:r>
            <a:r>
              <a:rPr lang="en-GB" sz="1000" b="1" baseline="0">
                <a:solidFill>
                  <a:schemeClr val="bg1">
                    <a:lumMod val="50000"/>
                  </a:schemeClr>
                </a:solidFill>
              </a:rPr>
              <a:t> PROFIT</a:t>
            </a:r>
            <a:endParaRPr lang="en-GB" sz="1000" b="1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109" name="TextBox 108">
            <a:extLst>
              <a:ext uri="{FF2B5EF4-FFF2-40B4-BE49-F238E27FC236}">
                <a16:creationId xmlns:a16="http://schemas.microsoft.com/office/drawing/2014/main" id="{E9BD8144-4B06-C936-F06F-A88BA002B3F7}"/>
              </a:ext>
            </a:extLst>
          </xdr:cNvPr>
          <xdr:cNvSpPr txBox="1"/>
        </xdr:nvSpPr>
        <xdr:spPr>
          <a:xfrm>
            <a:off x="10707818" y="6009519"/>
            <a:ext cx="1188163" cy="2800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0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$6,080</a:t>
            </a:r>
          </a:p>
        </xdr:txBody>
      </xdr:sp>
      <xdr:sp macro="" textlink="">
        <xdr:nvSpPr>
          <xdr:cNvPr id="110" name="TextBox 109">
            <a:extLst>
              <a:ext uri="{FF2B5EF4-FFF2-40B4-BE49-F238E27FC236}">
                <a16:creationId xmlns:a16="http://schemas.microsoft.com/office/drawing/2014/main" id="{28B1092B-C758-6D86-5C0B-461EEF842BAB}"/>
              </a:ext>
            </a:extLst>
          </xdr:cNvPr>
          <xdr:cNvSpPr txBox="1"/>
        </xdr:nvSpPr>
        <xdr:spPr>
          <a:xfrm>
            <a:off x="12088099" y="5932085"/>
            <a:ext cx="949404" cy="2273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200" b="1" i="0">
                <a:solidFill>
                  <a:schemeClr val="bg2">
                    <a:lumMod val="75000"/>
                  </a:schemeClr>
                </a:solidFill>
                <a:effectLst/>
                <a:latin typeface="+mn-lt"/>
                <a:ea typeface="+mn-ea"/>
                <a:cs typeface="+mn-cs"/>
              </a:rPr>
              <a:t>▲  +12.5%</a:t>
            </a:r>
            <a:endParaRPr lang="en-US" sz="2000" b="1" i="0" u="none" strike="noStrike">
              <a:solidFill>
                <a:schemeClr val="bg2">
                  <a:lumMod val="75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11" name="TextBox 110">
            <a:extLst>
              <a:ext uri="{FF2B5EF4-FFF2-40B4-BE49-F238E27FC236}">
                <a16:creationId xmlns:a16="http://schemas.microsoft.com/office/drawing/2014/main" id="{192A154F-5CDF-8A37-A839-49A917F5638E}"/>
              </a:ext>
            </a:extLst>
          </xdr:cNvPr>
          <xdr:cNvSpPr txBox="1"/>
        </xdr:nvSpPr>
        <xdr:spPr>
          <a:xfrm>
            <a:off x="12088099" y="6102641"/>
            <a:ext cx="949404" cy="2088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0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vs. last month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F89EA716-7BA0-57B8-924F-C58AB0CD88B7}"/>
              </a:ext>
            </a:extLst>
          </xdr:cNvPr>
          <xdr:cNvCxnSpPr/>
        </xdr:nvCxnSpPr>
        <xdr:spPr>
          <a:xfrm flipH="1">
            <a:off x="10792762" y="6418039"/>
            <a:ext cx="2266633" cy="0"/>
          </a:xfrm>
          <a:prstGeom prst="line">
            <a:avLst/>
          </a:prstGeom>
          <a:ln w="6350">
            <a:solidFill>
              <a:schemeClr val="bg1">
                <a:lumMod val="8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TextBox 116">
            <a:extLst>
              <a:ext uri="{FF2B5EF4-FFF2-40B4-BE49-F238E27FC236}">
                <a16:creationId xmlns:a16="http://schemas.microsoft.com/office/drawing/2014/main" id="{CC3E9C8E-2B78-D9EF-F18B-7897FD629FD0}"/>
              </a:ext>
            </a:extLst>
          </xdr:cNvPr>
          <xdr:cNvSpPr txBox="1"/>
        </xdr:nvSpPr>
        <xdr:spPr>
          <a:xfrm>
            <a:off x="10707818" y="6516887"/>
            <a:ext cx="887685" cy="1700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2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$5,130</a:t>
            </a:r>
          </a:p>
        </xdr:txBody>
      </xdr:sp>
      <xdr:sp macro="" textlink="">
        <xdr:nvSpPr>
          <xdr:cNvPr id="118" name="TextBox 117">
            <a:extLst>
              <a:ext uri="{FF2B5EF4-FFF2-40B4-BE49-F238E27FC236}">
                <a16:creationId xmlns:a16="http://schemas.microsoft.com/office/drawing/2014/main" id="{DF37F7A7-4782-4A55-95B4-B75E948CF527}"/>
              </a:ext>
            </a:extLst>
          </xdr:cNvPr>
          <xdr:cNvSpPr txBox="1"/>
        </xdr:nvSpPr>
        <xdr:spPr>
          <a:xfrm>
            <a:off x="10707818" y="6693581"/>
            <a:ext cx="889037" cy="1694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de-DE" sz="8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LAST</a:t>
            </a:r>
            <a:r>
              <a:rPr lang="de-DE" sz="800" b="0" i="0" baseline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 MONTH</a:t>
            </a:r>
            <a:endParaRPr lang="en-US" sz="11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19" name="TextBox 118">
            <a:extLst>
              <a:ext uri="{FF2B5EF4-FFF2-40B4-BE49-F238E27FC236}">
                <a16:creationId xmlns:a16="http://schemas.microsoft.com/office/drawing/2014/main" id="{5DB52478-A162-1217-90A9-E60703099B6E}"/>
              </a:ext>
            </a:extLst>
          </xdr:cNvPr>
          <xdr:cNvSpPr txBox="1"/>
        </xdr:nvSpPr>
        <xdr:spPr>
          <a:xfrm>
            <a:off x="11936888" y="6516887"/>
            <a:ext cx="887686" cy="1700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2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$4,220</a:t>
            </a:r>
          </a:p>
        </xdr:txBody>
      </xdr:sp>
      <xdr:sp macro="" textlink="">
        <xdr:nvSpPr>
          <xdr:cNvPr id="120" name="TextBox 119">
            <a:extLst>
              <a:ext uri="{FF2B5EF4-FFF2-40B4-BE49-F238E27FC236}">
                <a16:creationId xmlns:a16="http://schemas.microsoft.com/office/drawing/2014/main" id="{0751D79B-39E1-BA1E-FF23-48B1D7B7F4D0}"/>
              </a:ext>
            </a:extLst>
          </xdr:cNvPr>
          <xdr:cNvSpPr txBox="1"/>
        </xdr:nvSpPr>
        <xdr:spPr>
          <a:xfrm>
            <a:off x="11936887" y="6693581"/>
            <a:ext cx="1276615" cy="1694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de-DE" sz="8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SAME MONTH</a:t>
            </a:r>
            <a:r>
              <a:rPr lang="de-DE" sz="800" b="0" i="0" baseline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 LAST YEAR</a:t>
            </a:r>
            <a:endParaRPr lang="en-US" sz="11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cxnSp macro="">
        <xdr:nvCxnSpPr>
          <xdr:cNvPr id="121" name="Straight Connector 120">
            <a:extLst>
              <a:ext uri="{FF2B5EF4-FFF2-40B4-BE49-F238E27FC236}">
                <a16:creationId xmlns:a16="http://schemas.microsoft.com/office/drawing/2014/main" id="{B8BC1751-612F-C628-B0C7-6759F6B4F255}"/>
              </a:ext>
            </a:extLst>
          </xdr:cNvPr>
          <xdr:cNvCxnSpPr/>
        </xdr:nvCxnSpPr>
        <xdr:spPr>
          <a:xfrm flipV="1">
            <a:off x="11924547" y="6508030"/>
            <a:ext cx="3062" cy="322559"/>
          </a:xfrm>
          <a:prstGeom prst="line">
            <a:avLst/>
          </a:prstGeom>
          <a:ln w="6350">
            <a:solidFill>
              <a:schemeClr val="bg1">
                <a:lumMod val="8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10</xdr:col>
      <xdr:colOff>476250</xdr:colOff>
      <xdr:row>12</xdr:row>
      <xdr:rowOff>149455</xdr:rowOff>
    </xdr:from>
    <xdr:to>
      <xdr:col>15</xdr:col>
      <xdr:colOff>0</xdr:colOff>
      <xdr:row>19</xdr:row>
      <xdr:rowOff>174471</xdr:rowOff>
    </xdr:to>
    <xdr:grpSp>
      <xdr:nvGrpSpPr>
        <xdr:cNvPr id="141" name="Group 140">
          <a:extLst>
            <a:ext uri="{FF2B5EF4-FFF2-40B4-BE49-F238E27FC236}">
              <a16:creationId xmlns:a16="http://schemas.microsoft.com/office/drawing/2014/main" id="{787C4DBE-59CA-3820-8932-A8B9711F7099}"/>
            </a:ext>
          </a:extLst>
        </xdr:cNvPr>
        <xdr:cNvGrpSpPr/>
      </xdr:nvGrpSpPr>
      <xdr:grpSpPr>
        <a:xfrm>
          <a:off x="6766485" y="2614749"/>
          <a:ext cx="2885515" cy="1384663"/>
          <a:chOff x="13742670" y="1909675"/>
          <a:chExt cx="2626581" cy="1305176"/>
        </a:xfrm>
      </xdr:grpSpPr>
      <xdr:sp macro="" textlink="">
        <xdr:nvSpPr>
          <xdr:cNvPr id="128" name="Rounded Rectangle 10">
            <a:extLst>
              <a:ext uri="{FF2B5EF4-FFF2-40B4-BE49-F238E27FC236}">
                <a16:creationId xmlns:a16="http://schemas.microsoft.com/office/drawing/2014/main" id="{DA8ABFE3-4DD2-BE10-D5EE-317A18BDC13A}"/>
              </a:ext>
            </a:extLst>
          </xdr:cNvPr>
          <xdr:cNvSpPr/>
        </xdr:nvSpPr>
        <xdr:spPr>
          <a:xfrm>
            <a:off x="13742670" y="1909675"/>
            <a:ext cx="2626581" cy="1305176"/>
          </a:xfrm>
          <a:prstGeom prst="roundRect">
            <a:avLst>
              <a:gd name="adj" fmla="val 9389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9" name="TextBox 128">
            <a:extLst>
              <a:ext uri="{FF2B5EF4-FFF2-40B4-BE49-F238E27FC236}">
                <a16:creationId xmlns:a16="http://schemas.microsoft.com/office/drawing/2014/main" id="{72196C0C-1C57-D71A-9B16-9810733F8763}"/>
              </a:ext>
            </a:extLst>
          </xdr:cNvPr>
          <xdr:cNvSpPr txBox="1"/>
        </xdr:nvSpPr>
        <xdr:spPr>
          <a:xfrm>
            <a:off x="13822829" y="2052981"/>
            <a:ext cx="1137963" cy="2319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00" b="1">
                <a:solidFill>
                  <a:schemeClr val="bg1">
                    <a:lumMod val="50000"/>
                  </a:schemeClr>
                </a:solidFill>
              </a:rPr>
              <a:t>TOTAL COSTS</a:t>
            </a:r>
          </a:p>
        </xdr:txBody>
      </xdr: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3732B390-2B0D-EB90-BF39-C177C16A973B}"/>
              </a:ext>
            </a:extLst>
          </xdr:cNvPr>
          <xdr:cNvSpPr txBox="1"/>
        </xdr:nvSpPr>
        <xdr:spPr>
          <a:xfrm>
            <a:off x="13822829" y="2264513"/>
            <a:ext cx="1186371" cy="278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0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$4,200</a:t>
            </a:r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49A21403-A3AD-685E-DEF2-2CA234FD69C6}"/>
              </a:ext>
            </a:extLst>
          </xdr:cNvPr>
          <xdr:cNvSpPr txBox="1"/>
        </xdr:nvSpPr>
        <xdr:spPr>
          <a:xfrm>
            <a:off x="13822830" y="2681463"/>
            <a:ext cx="824964" cy="2301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de-DE" sz="1100" b="0" i="0">
                <a:solidFill>
                  <a:schemeClr val="accent2"/>
                </a:solidFill>
                <a:effectLst/>
                <a:latin typeface="+mn-lt"/>
                <a:ea typeface="+mn-ea"/>
                <a:cs typeface="+mn-cs"/>
              </a:rPr>
              <a:t>▼</a:t>
            </a:r>
            <a:r>
              <a:rPr lang="de-DE" sz="1200" b="1" i="0">
                <a:solidFill>
                  <a:schemeClr val="accent2"/>
                </a:solidFill>
                <a:effectLst/>
                <a:latin typeface="+mn-lt"/>
                <a:ea typeface="+mn-ea"/>
                <a:cs typeface="+mn-cs"/>
              </a:rPr>
              <a:t>  -8.1%</a:t>
            </a:r>
            <a:endParaRPr lang="en-US" sz="2000" b="1" i="0" u="none" strike="noStrike">
              <a:solidFill>
                <a:schemeClr val="accent2"/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32" name="TextBox 131">
            <a:extLst>
              <a:ext uri="{FF2B5EF4-FFF2-40B4-BE49-F238E27FC236}">
                <a16:creationId xmlns:a16="http://schemas.microsoft.com/office/drawing/2014/main" id="{0133C7C6-2553-D909-F5F7-0B8B5A92677C}"/>
              </a:ext>
            </a:extLst>
          </xdr:cNvPr>
          <xdr:cNvSpPr txBox="1"/>
        </xdr:nvSpPr>
        <xdr:spPr>
          <a:xfrm>
            <a:off x="14478829" y="2701178"/>
            <a:ext cx="749411" cy="2085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de-DE" sz="10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vs. budget</a:t>
            </a:r>
            <a:endPara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673C766A-16E0-8EE0-6137-8551AF6A16F3}"/>
              </a:ext>
            </a:extLst>
          </xdr:cNvPr>
          <xdr:cNvSpPr txBox="1"/>
        </xdr:nvSpPr>
        <xdr:spPr>
          <a:xfrm>
            <a:off x="15455341" y="2279018"/>
            <a:ext cx="732183" cy="169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2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$5,130</a:t>
            </a:r>
          </a:p>
        </xdr:txBody>
      </xdr:sp>
      <xdr:sp macro="" textlink="">
        <xdr:nvSpPr>
          <xdr:cNvPr id="135" name="TextBox 134">
            <a:extLst>
              <a:ext uri="{FF2B5EF4-FFF2-40B4-BE49-F238E27FC236}">
                <a16:creationId xmlns:a16="http://schemas.microsoft.com/office/drawing/2014/main" id="{C48EC157-3621-56D8-01F4-911CB677C8A1}"/>
              </a:ext>
            </a:extLst>
          </xdr:cNvPr>
          <xdr:cNvSpPr txBox="1"/>
        </xdr:nvSpPr>
        <xdr:spPr>
          <a:xfrm>
            <a:off x="15455341" y="2122799"/>
            <a:ext cx="824285" cy="1685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de-DE" sz="8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BUDGET</a:t>
            </a:r>
            <a:endParaRPr lang="en-US" sz="11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sp macro="" textlink="">
        <xdr:nvSpPr>
          <xdr:cNvPr id="136" name="TextBox 135">
            <a:extLst>
              <a:ext uri="{FF2B5EF4-FFF2-40B4-BE49-F238E27FC236}">
                <a16:creationId xmlns:a16="http://schemas.microsoft.com/office/drawing/2014/main" id="{58088A56-57A3-845F-3B2E-3F484842464E}"/>
              </a:ext>
            </a:extLst>
          </xdr:cNvPr>
          <xdr:cNvSpPr txBox="1"/>
        </xdr:nvSpPr>
        <xdr:spPr>
          <a:xfrm>
            <a:off x="15455342" y="2759253"/>
            <a:ext cx="732183" cy="1691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2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$4,220</a:t>
            </a:r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D8F910F4-0642-249C-9F85-06C6F5DCB25C}"/>
              </a:ext>
            </a:extLst>
          </xdr:cNvPr>
          <xdr:cNvSpPr txBox="1"/>
        </xdr:nvSpPr>
        <xdr:spPr>
          <a:xfrm>
            <a:off x="15455341" y="2595628"/>
            <a:ext cx="824285" cy="1685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de-DE" sz="800" b="0" i="0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LAST MONTH</a:t>
            </a:r>
            <a:endParaRPr lang="en-US" sz="1100" b="0" i="0" u="none" strike="noStrike">
              <a:solidFill>
                <a:schemeClr val="bg1">
                  <a:lumMod val="50000"/>
                </a:schemeClr>
              </a:solidFill>
              <a:latin typeface="Calibri"/>
              <a:ea typeface="Calibri"/>
              <a:cs typeface="Calibri"/>
            </a:endParaRPr>
          </a:p>
        </xdr:txBody>
      </xdr:sp>
      <xdr:cxnSp macro="">
        <xdr:nvCxnSpPr>
          <xdr:cNvPr id="138" name="Straight Connector 137">
            <a:extLst>
              <a:ext uri="{FF2B5EF4-FFF2-40B4-BE49-F238E27FC236}">
                <a16:creationId xmlns:a16="http://schemas.microsoft.com/office/drawing/2014/main" id="{2DCE082B-0D7A-6F0C-A8BB-B78C4D085609}"/>
              </a:ext>
            </a:extLst>
          </xdr:cNvPr>
          <xdr:cNvCxnSpPr/>
        </xdr:nvCxnSpPr>
        <xdr:spPr>
          <a:xfrm flipH="1" flipV="1">
            <a:off x="15383952" y="2099397"/>
            <a:ext cx="1684" cy="925731"/>
          </a:xfrm>
          <a:prstGeom prst="line">
            <a:avLst/>
          </a:prstGeom>
          <a:ln w="6350">
            <a:solidFill>
              <a:schemeClr val="bg1">
                <a:lumMod val="8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10</xdr:col>
      <xdr:colOff>179070</xdr:colOff>
      <xdr:row>31</xdr:row>
      <xdr:rowOff>170329</xdr:rowOff>
    </xdr:from>
    <xdr:to>
      <xdr:col>12</xdr:col>
      <xdr:colOff>373925</xdr:colOff>
      <xdr:row>36</xdr:row>
      <xdr:rowOff>9547</xdr:rowOff>
    </xdr:to>
    <xdr:grpSp>
      <xdr:nvGrpSpPr>
        <xdr:cNvPr id="147" name="Group 146">
          <a:extLst>
            <a:ext uri="{FF2B5EF4-FFF2-40B4-BE49-F238E27FC236}">
              <a16:creationId xmlns:a16="http://schemas.microsoft.com/office/drawing/2014/main" id="{71ED19EF-FFC0-1444-1896-B7AB65803342}"/>
            </a:ext>
          </a:extLst>
        </xdr:cNvPr>
        <xdr:cNvGrpSpPr/>
      </xdr:nvGrpSpPr>
      <xdr:grpSpPr>
        <a:xfrm>
          <a:off x="6469305" y="6341035"/>
          <a:ext cx="1539561" cy="810394"/>
          <a:chOff x="11746230" y="5295900"/>
          <a:chExt cx="1475015" cy="753618"/>
        </a:xfrm>
      </xdr:grpSpPr>
      <xdr:sp macro="" textlink="">
        <xdr:nvSpPr>
          <xdr:cNvPr id="143" name="Rounded Rectangle 10">
            <a:extLst>
              <a:ext uri="{FF2B5EF4-FFF2-40B4-BE49-F238E27FC236}">
                <a16:creationId xmlns:a16="http://schemas.microsoft.com/office/drawing/2014/main" id="{9712C0EB-DBA6-4CD0-BE23-31700BB0395D}"/>
              </a:ext>
            </a:extLst>
          </xdr:cNvPr>
          <xdr:cNvSpPr/>
        </xdr:nvSpPr>
        <xdr:spPr>
          <a:xfrm>
            <a:off x="11746230" y="5295900"/>
            <a:ext cx="1475015" cy="753618"/>
          </a:xfrm>
          <a:prstGeom prst="roundRect">
            <a:avLst>
              <a:gd name="adj" fmla="val 10833"/>
            </a:avLst>
          </a:prstGeom>
          <a:solidFill>
            <a:schemeClr val="bg1"/>
          </a:solidFill>
          <a:ln w="6350">
            <a:solidFill>
              <a:schemeClr val="bg1">
                <a:lumMod val="85000"/>
              </a:schemeClr>
            </a:solidFill>
          </a:ln>
          <a:effectLst>
            <a:outerShdw blurRad="254000" sx="102000" sy="102000" algn="ctr" rotWithShape="0">
              <a:schemeClr val="tx1">
                <a:alpha val="5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4" name="TextBox 143">
            <a:extLst>
              <a:ext uri="{FF2B5EF4-FFF2-40B4-BE49-F238E27FC236}">
                <a16:creationId xmlns:a16="http://schemas.microsoft.com/office/drawing/2014/main" id="{95536A81-E741-4DD3-B511-6965A04A7BA3}"/>
              </a:ext>
            </a:extLst>
          </xdr:cNvPr>
          <xdr:cNvSpPr txBox="1"/>
        </xdr:nvSpPr>
        <xdr:spPr>
          <a:xfrm>
            <a:off x="11847096" y="5368382"/>
            <a:ext cx="1280160" cy="2326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GB" sz="1050" b="1"/>
              <a:t>Period</a:t>
            </a:r>
            <a:r>
              <a:rPr lang="en-GB" sz="1050" b="1" baseline="0"/>
              <a:t> Completion</a:t>
            </a:r>
            <a:endParaRPr lang="en-GB" sz="1050" b="1"/>
          </a:p>
        </xdr:txBody>
      </xdr:sp>
      <xdr:graphicFrame macro="">
        <xdr:nvGraphicFramePr>
          <xdr:cNvPr id="145" name="Chart 144">
            <a:extLst>
              <a:ext uri="{FF2B5EF4-FFF2-40B4-BE49-F238E27FC236}">
                <a16:creationId xmlns:a16="http://schemas.microsoft.com/office/drawing/2014/main" id="{E5C02A59-CE4A-4901-8C29-0E86B10C52D4}"/>
              </a:ext>
            </a:extLst>
          </xdr:cNvPr>
          <xdr:cNvGraphicFramePr>
            <a:graphicFrameLocks/>
          </xdr:cNvGraphicFramePr>
        </xdr:nvGraphicFramePr>
        <xdr:xfrm>
          <a:off x="11822430" y="5533754"/>
          <a:ext cx="1322614" cy="5007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7F1A8FE-8FCB-46E9-9ADA-7E5953779D18}"/>
              </a:ext>
            </a:extLst>
          </xdr:cNvPr>
          <xdr:cNvSpPr txBox="1"/>
        </xdr:nvSpPr>
        <xdr:spPr>
          <a:xfrm>
            <a:off x="12184380" y="5643851"/>
            <a:ext cx="614154" cy="2805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 i="0" u="none" strike="noStrike">
                <a:solidFill>
                  <a:srgbClr val="172144"/>
                </a:solidFill>
                <a:latin typeface="Calibri"/>
                <a:ea typeface="Calibri"/>
                <a:cs typeface="Calibri"/>
              </a:rPr>
              <a:t>40%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2240</xdr:colOff>
      <xdr:row>8</xdr:row>
      <xdr:rowOff>58270</xdr:rowOff>
    </xdr:from>
    <xdr:to>
      <xdr:col>6</xdr:col>
      <xdr:colOff>277905</xdr:colOff>
      <xdr:row>19</xdr:row>
      <xdr:rowOff>49306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A3C96D4-B756-4205-8D1B-141BADF92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8965</xdr:colOff>
      <xdr:row>7</xdr:row>
      <xdr:rowOff>76201</xdr:rowOff>
    </xdr:from>
    <xdr:to>
      <xdr:col>19</xdr:col>
      <xdr:colOff>0</xdr:colOff>
      <xdr:row>19</xdr:row>
      <xdr:rowOff>49306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FCB413D-2739-4206-A6CC-7F2E5AA02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0</xdr:colOff>
      <xdr:row>8</xdr:row>
      <xdr:rowOff>0</xdr:rowOff>
    </xdr:from>
    <xdr:to>
      <xdr:col>34</xdr:col>
      <xdr:colOff>31377</xdr:colOff>
      <xdr:row>19</xdr:row>
      <xdr:rowOff>4482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7BD77FB-68E3-42AD-9953-B1CE68A86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578223</xdr:colOff>
      <xdr:row>7</xdr:row>
      <xdr:rowOff>76199</xdr:rowOff>
    </xdr:from>
    <xdr:to>
      <xdr:col>12</xdr:col>
      <xdr:colOff>0</xdr:colOff>
      <xdr:row>19</xdr:row>
      <xdr:rowOff>118780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CF8392E-D861-4D12-8104-18BCFFDFB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0</xdr:colOff>
      <xdr:row>7</xdr:row>
      <xdr:rowOff>170330</xdr:rowOff>
    </xdr:from>
    <xdr:to>
      <xdr:col>27</xdr:col>
      <xdr:colOff>8965</xdr:colOff>
      <xdr:row>19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AC4EFD-ED55-14F3-7C20-7140702A71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673</xdr:colOff>
      <xdr:row>7</xdr:row>
      <xdr:rowOff>125506</xdr:rowOff>
    </xdr:from>
    <xdr:to>
      <xdr:col>28</xdr:col>
      <xdr:colOff>0</xdr:colOff>
      <xdr:row>19</xdr:row>
      <xdr:rowOff>4482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4941F2-27F2-4377-983B-212BF6FC7C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89646</xdr:colOff>
      <xdr:row>8</xdr:row>
      <xdr:rowOff>71269</xdr:rowOff>
    </xdr:from>
    <xdr:to>
      <xdr:col>25</xdr:col>
      <xdr:colOff>94128</xdr:colOff>
      <xdr:row>17</xdr:row>
      <xdr:rowOff>106680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2ABF7C5-9CD4-4A9A-9909-953EE3C9C695}"/>
            </a:ext>
          </a:extLst>
        </xdr:cNvPr>
        <xdr:cNvCxnSpPr/>
      </xdr:nvCxnSpPr>
      <xdr:spPr>
        <a:xfrm flipH="1">
          <a:off x="2236693" y="1702845"/>
          <a:ext cx="4482" cy="1689400"/>
        </a:xfrm>
        <a:prstGeom prst="line">
          <a:avLst/>
        </a:prstGeom>
        <a:ln w="9525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129988</xdr:colOff>
      <xdr:row>8</xdr:row>
      <xdr:rowOff>83820</xdr:rowOff>
    </xdr:from>
    <xdr:to>
      <xdr:col>24</xdr:col>
      <xdr:colOff>632011</xdr:colOff>
      <xdr:row>9</xdr:row>
      <xdr:rowOff>92784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A2945B8-28C7-494F-A901-D28A2AD99B57}"/>
            </a:ext>
          </a:extLst>
        </xdr:cNvPr>
        <xdr:cNvSpPr txBox="1"/>
      </xdr:nvSpPr>
      <xdr:spPr>
        <a:xfrm>
          <a:off x="1636059" y="1715396"/>
          <a:ext cx="502023" cy="19274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900" b="0">
              <a:solidFill>
                <a:schemeClr val="bg1">
                  <a:lumMod val="65000"/>
                </a:schemeClr>
              </a:solidFill>
            </a:rPr>
            <a:t>Actual</a:t>
          </a:r>
        </a:p>
      </xdr:txBody>
    </xdr:sp>
    <xdr:clientData/>
  </xdr:twoCellAnchor>
  <xdr:twoCellAnchor>
    <xdr:from>
      <xdr:col>25</xdr:col>
      <xdr:colOff>156882</xdr:colOff>
      <xdr:row>8</xdr:row>
      <xdr:rowOff>83820</xdr:rowOff>
    </xdr:from>
    <xdr:to>
      <xdr:col>26</xdr:col>
      <xdr:colOff>132347</xdr:colOff>
      <xdr:row>9</xdr:row>
      <xdr:rowOff>92784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4E27677-4EBB-4839-91BB-E8AC126CA26C}"/>
            </a:ext>
          </a:extLst>
        </xdr:cNvPr>
        <xdr:cNvSpPr txBox="1"/>
      </xdr:nvSpPr>
      <xdr:spPr>
        <a:xfrm>
          <a:off x="2303929" y="1715396"/>
          <a:ext cx="616442" cy="19274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900" b="0">
              <a:solidFill>
                <a:schemeClr val="bg1">
                  <a:lumMod val="65000"/>
                </a:schemeClr>
              </a:solidFill>
            </a:rPr>
            <a:t>Forecast</a:t>
          </a:r>
        </a:p>
      </xdr:txBody>
    </xdr:sp>
    <xdr:clientData/>
  </xdr:twoCellAnchor>
  <xdr:twoCellAnchor>
    <xdr:from>
      <xdr:col>8</xdr:col>
      <xdr:colOff>0</xdr:colOff>
      <xdr:row>7</xdr:row>
      <xdr:rowOff>125506</xdr:rowOff>
    </xdr:from>
    <xdr:to>
      <xdr:col>14</xdr:col>
      <xdr:colOff>31377</xdr:colOff>
      <xdr:row>19</xdr:row>
      <xdr:rowOff>4482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39C3F9F4-A1D3-11F8-9690-26774213CC34}"/>
            </a:ext>
          </a:extLst>
        </xdr:cNvPr>
        <xdr:cNvGrpSpPr/>
      </xdr:nvGrpSpPr>
      <xdr:grpSpPr>
        <a:xfrm>
          <a:off x="4586941" y="1634565"/>
          <a:ext cx="4065495" cy="2209799"/>
          <a:chOff x="295835" y="1694329"/>
          <a:chExt cx="3877235" cy="2084294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57823185-BC1B-4386-9BAF-DDBBE0D45570}"/>
              </a:ext>
            </a:extLst>
          </xdr:cNvPr>
          <xdr:cNvGraphicFramePr>
            <a:graphicFrameLocks/>
          </xdr:cNvGraphicFramePr>
        </xdr:nvGraphicFramePr>
        <xdr:xfrm>
          <a:off x="295835" y="1694329"/>
          <a:ext cx="3877235" cy="208429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E89B8B79-2778-4B5C-8B23-B86F8494F985}"/>
              </a:ext>
            </a:extLst>
          </xdr:cNvPr>
          <xdr:cNvCxnSpPr/>
        </xdr:nvCxnSpPr>
        <xdr:spPr>
          <a:xfrm flipH="1">
            <a:off x="2326340" y="1823868"/>
            <a:ext cx="4482" cy="1689400"/>
          </a:xfrm>
          <a:prstGeom prst="line">
            <a:avLst/>
          </a:prstGeom>
          <a:ln w="9525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3ECB894C-72F5-491E-A2BE-512C08961120}"/>
              </a:ext>
            </a:extLst>
          </xdr:cNvPr>
          <xdr:cNvSpPr txBox="1"/>
        </xdr:nvSpPr>
        <xdr:spPr>
          <a:xfrm>
            <a:off x="1739152" y="1836419"/>
            <a:ext cx="502023" cy="19274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900" b="0">
                <a:solidFill>
                  <a:schemeClr val="bg1">
                    <a:lumMod val="65000"/>
                  </a:schemeClr>
                </a:solidFill>
              </a:rPr>
              <a:t>Actual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49AE6C38-A3BC-4BD1-84A4-B29B501FDAA6}"/>
              </a:ext>
            </a:extLst>
          </xdr:cNvPr>
          <xdr:cNvSpPr txBox="1"/>
        </xdr:nvSpPr>
        <xdr:spPr>
          <a:xfrm>
            <a:off x="2407022" y="1836419"/>
            <a:ext cx="616442" cy="19274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900" b="0">
                <a:solidFill>
                  <a:schemeClr val="bg1">
                    <a:lumMod val="65000"/>
                  </a:schemeClr>
                </a:solidFill>
              </a:rPr>
              <a:t>Forecast</a:t>
            </a:r>
          </a:p>
        </xdr:txBody>
      </xdr:sp>
    </xdr:grpSp>
    <xdr:clientData/>
  </xdr:twoCellAnchor>
  <xdr:twoCellAnchor>
    <xdr:from>
      <xdr:col>14</xdr:col>
      <xdr:colOff>591670</xdr:colOff>
      <xdr:row>8</xdr:row>
      <xdr:rowOff>49306</xdr:rowOff>
    </xdr:from>
    <xdr:to>
      <xdr:col>21</xdr:col>
      <xdr:colOff>62753</xdr:colOff>
      <xdr:row>19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7EDEFD9-1E9A-8ED9-8811-C52BD32EA5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</xdr:row>
      <xdr:rowOff>125506</xdr:rowOff>
    </xdr:from>
    <xdr:to>
      <xdr:col>7</xdr:col>
      <xdr:colOff>31377</xdr:colOff>
      <xdr:row>19</xdr:row>
      <xdr:rowOff>4482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C9D791C7-CA94-4839-836A-92CA8B9F4264}"/>
            </a:ext>
          </a:extLst>
        </xdr:cNvPr>
        <xdr:cNvGrpSpPr/>
      </xdr:nvGrpSpPr>
      <xdr:grpSpPr>
        <a:xfrm>
          <a:off x="239059" y="1634565"/>
          <a:ext cx="4065494" cy="2209799"/>
          <a:chOff x="295835" y="1694329"/>
          <a:chExt cx="3877235" cy="2084294"/>
        </a:xfrm>
      </xdr:grpSpPr>
      <xdr:graphicFrame macro="">
        <xdr:nvGraphicFramePr>
          <xdr:cNvPr id="21" name="Chart 20">
            <a:extLst>
              <a:ext uri="{FF2B5EF4-FFF2-40B4-BE49-F238E27FC236}">
                <a16:creationId xmlns:a16="http://schemas.microsoft.com/office/drawing/2014/main" id="{0F63DAA1-6DE6-3C74-CE38-F30348058735}"/>
              </a:ext>
            </a:extLst>
          </xdr:cNvPr>
          <xdr:cNvGraphicFramePr>
            <a:graphicFrameLocks/>
          </xdr:cNvGraphicFramePr>
        </xdr:nvGraphicFramePr>
        <xdr:xfrm>
          <a:off x="295835" y="1694329"/>
          <a:ext cx="3877235" cy="208429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22" name="Straight Connector 21">
            <a:extLst>
              <a:ext uri="{FF2B5EF4-FFF2-40B4-BE49-F238E27FC236}">
                <a16:creationId xmlns:a16="http://schemas.microsoft.com/office/drawing/2014/main" id="{891654B7-46B5-52E0-CB7D-0873B9FD3D56}"/>
              </a:ext>
            </a:extLst>
          </xdr:cNvPr>
          <xdr:cNvCxnSpPr/>
        </xdr:nvCxnSpPr>
        <xdr:spPr>
          <a:xfrm flipH="1">
            <a:off x="2326340" y="1823868"/>
            <a:ext cx="4482" cy="1689400"/>
          </a:xfrm>
          <a:prstGeom prst="line">
            <a:avLst/>
          </a:prstGeom>
          <a:ln w="9525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4131001F-08CB-2C65-937D-4999AF08E47D}"/>
              </a:ext>
            </a:extLst>
          </xdr:cNvPr>
          <xdr:cNvSpPr txBox="1"/>
        </xdr:nvSpPr>
        <xdr:spPr>
          <a:xfrm>
            <a:off x="1739152" y="1836419"/>
            <a:ext cx="502023" cy="19274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900" b="0">
                <a:solidFill>
                  <a:schemeClr val="bg1">
                    <a:lumMod val="65000"/>
                  </a:schemeClr>
                </a:solidFill>
              </a:rPr>
              <a:t>Actual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9B9FBD79-6E62-FE2B-035E-4C165D0791B9}"/>
              </a:ext>
            </a:extLst>
          </xdr:cNvPr>
          <xdr:cNvSpPr txBox="1"/>
        </xdr:nvSpPr>
        <xdr:spPr>
          <a:xfrm>
            <a:off x="2407022" y="1836419"/>
            <a:ext cx="616442" cy="19274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900" b="0">
                <a:solidFill>
                  <a:schemeClr val="bg1">
                    <a:lumMod val="65000"/>
                  </a:schemeClr>
                </a:solidFill>
              </a:rPr>
              <a:t>Forecast</a:t>
            </a:r>
          </a:p>
        </xdr:txBody>
      </xdr:sp>
    </xdr:grpSp>
    <xdr:clientData/>
  </xdr:twoCellAnchor>
  <xdr:twoCellAnchor>
    <xdr:from>
      <xdr:col>18</xdr:col>
      <xdr:colOff>98612</xdr:colOff>
      <xdr:row>8</xdr:row>
      <xdr:rowOff>134472</xdr:rowOff>
    </xdr:from>
    <xdr:to>
      <xdr:col>18</xdr:col>
      <xdr:colOff>103094</xdr:colOff>
      <xdr:row>17</xdr:row>
      <xdr:rowOff>169883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493C7246-FBA3-4DC3-8A4A-54C9F40DC216}"/>
            </a:ext>
          </a:extLst>
        </xdr:cNvPr>
        <xdr:cNvCxnSpPr/>
      </xdr:nvCxnSpPr>
      <xdr:spPr>
        <a:xfrm flipH="1">
          <a:off x="11219330" y="1766048"/>
          <a:ext cx="4482" cy="1689400"/>
        </a:xfrm>
        <a:prstGeom prst="line">
          <a:avLst/>
        </a:prstGeom>
        <a:ln w="9525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152400</xdr:colOff>
      <xdr:row>8</xdr:row>
      <xdr:rowOff>147023</xdr:rowOff>
    </xdr:from>
    <xdr:to>
      <xdr:col>18</xdr:col>
      <xdr:colOff>13446</xdr:colOff>
      <xdr:row>9</xdr:row>
      <xdr:rowOff>155987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A8E4344-4504-411E-B18B-CDAD85731FD0}"/>
            </a:ext>
          </a:extLst>
        </xdr:cNvPr>
        <xdr:cNvSpPr txBox="1"/>
      </xdr:nvSpPr>
      <xdr:spPr>
        <a:xfrm>
          <a:off x="10632141" y="1778599"/>
          <a:ext cx="502023" cy="19274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900" b="0">
              <a:solidFill>
                <a:schemeClr val="bg1">
                  <a:lumMod val="65000"/>
                </a:schemeClr>
              </a:solidFill>
            </a:rPr>
            <a:t>Actual</a:t>
          </a:r>
        </a:p>
      </xdr:txBody>
    </xdr:sp>
    <xdr:clientData/>
  </xdr:twoCellAnchor>
  <xdr:twoCellAnchor>
    <xdr:from>
      <xdr:col>18</xdr:col>
      <xdr:colOff>179294</xdr:colOff>
      <xdr:row>8</xdr:row>
      <xdr:rowOff>147023</xdr:rowOff>
    </xdr:from>
    <xdr:to>
      <xdr:col>19</xdr:col>
      <xdr:colOff>154760</xdr:colOff>
      <xdr:row>9</xdr:row>
      <xdr:rowOff>155987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BA08657-98EF-407B-AAC0-30D237906AF9}"/>
            </a:ext>
          </a:extLst>
        </xdr:cNvPr>
        <xdr:cNvSpPr txBox="1"/>
      </xdr:nvSpPr>
      <xdr:spPr>
        <a:xfrm>
          <a:off x="11300012" y="1778599"/>
          <a:ext cx="616442" cy="19274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900" b="0">
              <a:solidFill>
                <a:schemeClr val="bg1">
                  <a:lumMod val="65000"/>
                </a:schemeClr>
              </a:solidFill>
            </a:rPr>
            <a:t>Forecast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224</xdr:colOff>
      <xdr:row>8</xdr:row>
      <xdr:rowOff>80684</xdr:rowOff>
    </xdr:from>
    <xdr:to>
      <xdr:col>25</xdr:col>
      <xdr:colOff>0</xdr:colOff>
      <xdr:row>18</xdr:row>
      <xdr:rowOff>156885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BB6F4BC6-9DCF-4B9D-B3AF-A8DB4962DC0C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389324" y="1807884"/>
              <a:ext cx="2692176" cy="19812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25</xdr:col>
      <xdr:colOff>519953</xdr:colOff>
      <xdr:row>8</xdr:row>
      <xdr:rowOff>22412</xdr:rowOff>
    </xdr:from>
    <xdr:to>
      <xdr:col>31</xdr:col>
      <xdr:colOff>63180</xdr:colOff>
      <xdr:row>18</xdr:row>
      <xdr:rowOff>156883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4CD625E-272E-41BF-8FDB-ECAC48685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217394</xdr:colOff>
      <xdr:row>7</xdr:row>
      <xdr:rowOff>89647</xdr:rowOff>
    </xdr:from>
    <xdr:to>
      <xdr:col>6</xdr:col>
      <xdr:colOff>618564</xdr:colOff>
      <xdr:row>19</xdr:row>
      <xdr:rowOff>35859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363CC88E-9945-9A7F-3F27-DDD9BFDDDD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7394" y="1626347"/>
              <a:ext cx="4490570" cy="22322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632012</xdr:colOff>
      <xdr:row>7</xdr:row>
      <xdr:rowOff>147916</xdr:rowOff>
    </xdr:from>
    <xdr:to>
      <xdr:col>14</xdr:col>
      <xdr:colOff>0</xdr:colOff>
      <xdr:row>19</xdr:row>
      <xdr:rowOff>58270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6F7E61C-F591-7F47-AB36-AE3C07A881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293592</xdr:colOff>
      <xdr:row>7</xdr:row>
      <xdr:rowOff>112059</xdr:rowOff>
    </xdr:from>
    <xdr:to>
      <xdr:col>20</xdr:col>
      <xdr:colOff>8964</xdr:colOff>
      <xdr:row>20</xdr:row>
      <xdr:rowOff>40341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FF14A9-A508-09BC-9371-36C2227692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303244</xdr:colOff>
      <xdr:row>8</xdr:row>
      <xdr:rowOff>150821</xdr:rowOff>
    </xdr:from>
    <xdr:to>
      <xdr:col>16</xdr:col>
      <xdr:colOff>312201</xdr:colOff>
      <xdr:row>18</xdr:row>
      <xdr:rowOff>129109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EF0F0F2-2126-7188-97AD-ABFA7A21A25F}"/>
            </a:ext>
          </a:extLst>
        </xdr:cNvPr>
        <xdr:cNvCxnSpPr/>
      </xdr:nvCxnSpPr>
      <xdr:spPr>
        <a:xfrm flipV="1">
          <a:off x="10376298" y="1771536"/>
          <a:ext cx="8957" cy="1795365"/>
        </a:xfrm>
        <a:prstGeom prst="line">
          <a:avLst/>
        </a:prstGeom>
        <a:ln w="9525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269630</xdr:colOff>
      <xdr:row>13</xdr:row>
      <xdr:rowOff>133315</xdr:rowOff>
    </xdr:from>
    <xdr:to>
      <xdr:col>18</xdr:col>
      <xdr:colOff>76200</xdr:colOff>
      <xdr:row>13</xdr:row>
      <xdr:rowOff>133315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17DA4B0C-7631-1D2B-9F27-47F6BEE176E6}"/>
            </a:ext>
          </a:extLst>
        </xdr:cNvPr>
        <xdr:cNvCxnSpPr/>
      </xdr:nvCxnSpPr>
      <xdr:spPr>
        <a:xfrm flipH="1">
          <a:off x="8719038" y="2662569"/>
          <a:ext cx="3314700" cy="0"/>
        </a:xfrm>
        <a:prstGeom prst="line">
          <a:avLst/>
        </a:prstGeom>
        <a:ln w="9525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10308</xdr:colOff>
      <xdr:row>7</xdr:row>
      <xdr:rowOff>179295</xdr:rowOff>
    </xdr:from>
    <xdr:to>
      <xdr:col>6</xdr:col>
      <xdr:colOff>53788</xdr:colOff>
      <xdr:row>19</xdr:row>
      <xdr:rowOff>44823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E6F142-C052-4B81-8E77-6EE82DE93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609601</xdr:colOff>
      <xdr:row>8</xdr:row>
      <xdr:rowOff>0</xdr:rowOff>
    </xdr:from>
    <xdr:to>
      <xdr:col>13</xdr:col>
      <xdr:colOff>0</xdr:colOff>
      <xdr:row>19</xdr:row>
      <xdr:rowOff>4482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6DFD51-2300-4393-A19D-00185E220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4482</xdr:colOff>
      <xdr:row>8</xdr:row>
      <xdr:rowOff>8964</xdr:rowOff>
    </xdr:from>
    <xdr:to>
      <xdr:col>19</xdr:col>
      <xdr:colOff>13447</xdr:colOff>
      <xdr:row>20</xdr:row>
      <xdr:rowOff>58271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D2C2943-9403-7535-5E34-96849139FC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298078</xdr:colOff>
      <xdr:row>8</xdr:row>
      <xdr:rowOff>40341</xdr:rowOff>
    </xdr:from>
    <xdr:to>
      <xdr:col>25</xdr:col>
      <xdr:colOff>0</xdr:colOff>
      <xdr:row>19</xdr:row>
      <xdr:rowOff>80682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D87A2C46-21A5-D275-8F40-8B51D5913A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609601</xdr:colOff>
      <xdr:row>8</xdr:row>
      <xdr:rowOff>0</xdr:rowOff>
    </xdr:from>
    <xdr:to>
      <xdr:col>7</xdr:col>
      <xdr:colOff>0</xdr:colOff>
      <xdr:row>19</xdr:row>
      <xdr:rowOff>4482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B808DD5-8240-23B4-195B-90976C45D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569262</xdr:colOff>
      <xdr:row>8</xdr:row>
      <xdr:rowOff>26894</xdr:rowOff>
    </xdr:from>
    <xdr:to>
      <xdr:col>20</xdr:col>
      <xdr:colOff>627531</xdr:colOff>
      <xdr:row>19</xdr:row>
      <xdr:rowOff>53788</xdr:rowOff>
    </xdr:to>
    <xdr:graphicFrame macro="">
      <xdr:nvGraphicFramePr>
        <xdr:cNvPr id="18" name="Chart">
          <a:extLst>
            <a:ext uri="{FF2B5EF4-FFF2-40B4-BE49-F238E27FC236}">
              <a16:creationId xmlns:a16="http://schemas.microsoft.com/office/drawing/2014/main" id="{13C6F984-745F-48A6-8482-7D3AFF3490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0</xdr:colOff>
      <xdr:row>8</xdr:row>
      <xdr:rowOff>0</xdr:rowOff>
    </xdr:from>
    <xdr:to>
      <xdr:col>28</xdr:col>
      <xdr:colOff>13447</xdr:colOff>
      <xdr:row>19</xdr:row>
      <xdr:rowOff>40341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EFC08DC4-4C8E-4D39-A276-C7FE26536F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2240</xdr:colOff>
      <xdr:row>8</xdr:row>
      <xdr:rowOff>58270</xdr:rowOff>
    </xdr:from>
    <xdr:to>
      <xdr:col>14</xdr:col>
      <xdr:colOff>26894</xdr:colOff>
      <xdr:row>19</xdr:row>
      <xdr:rowOff>49306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FFFBB4C-E3D0-4CF9-AF4D-5DDE3A5B2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618565</xdr:colOff>
      <xdr:row>8</xdr:row>
      <xdr:rowOff>58270</xdr:rowOff>
    </xdr:from>
    <xdr:to>
      <xdr:col>35</xdr:col>
      <xdr:colOff>94129</xdr:colOff>
      <xdr:row>19</xdr:row>
      <xdr:rowOff>49306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689C0ECE-3227-4C62-82C2-61AA2F801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2465</xdr:colOff>
      <xdr:row>7</xdr:row>
      <xdr:rowOff>161363</xdr:rowOff>
    </xdr:from>
    <xdr:to>
      <xdr:col>4</xdr:col>
      <xdr:colOff>116542</xdr:colOff>
      <xdr:row>18</xdr:row>
      <xdr:rowOff>17929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C1DC42A-087C-4420-99FE-BA606718D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17928</xdr:colOff>
      <xdr:row>7</xdr:row>
      <xdr:rowOff>161363</xdr:rowOff>
    </xdr:from>
    <xdr:to>
      <xdr:col>8</xdr:col>
      <xdr:colOff>0</xdr:colOff>
      <xdr:row>18</xdr:row>
      <xdr:rowOff>17929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B2F2210-3DD6-ED2A-B39E-FA5924CDF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634253</xdr:colOff>
      <xdr:row>7</xdr:row>
      <xdr:rowOff>71718</xdr:rowOff>
    </xdr:from>
    <xdr:to>
      <xdr:col>14</xdr:col>
      <xdr:colOff>143435</xdr:colOff>
      <xdr:row>19</xdr:row>
      <xdr:rowOff>143435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6D055EE-9215-DC69-B45F-B0725C2170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303678</xdr:colOff>
      <xdr:row>8</xdr:row>
      <xdr:rowOff>4483</xdr:rowOff>
    </xdr:from>
    <xdr:to>
      <xdr:col>20</xdr:col>
      <xdr:colOff>8963</xdr:colOff>
      <xdr:row>19</xdr:row>
      <xdr:rowOff>44823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8F079173-C8AD-A109-C391-31A6E64BD2C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31878" y="1693583"/>
              <a:ext cx="3451785" cy="21358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20</xdr:col>
      <xdr:colOff>537882</xdr:colOff>
      <xdr:row>8</xdr:row>
      <xdr:rowOff>4482</xdr:rowOff>
    </xdr:from>
    <xdr:to>
      <xdr:col>26</xdr:col>
      <xdr:colOff>94128</xdr:colOff>
      <xdr:row>20</xdr:row>
      <xdr:rowOff>17929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32A42F7-2601-BE17-6F7B-BAD9004928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</xdr:colOff>
      <xdr:row>7</xdr:row>
      <xdr:rowOff>147916</xdr:rowOff>
    </xdr:from>
    <xdr:to>
      <xdr:col>3</xdr:col>
      <xdr:colOff>340659</xdr:colOff>
      <xdr:row>18</xdr:row>
      <xdr:rowOff>4482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2CD7990-BD4D-4384-84CC-FF5B020512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573965</xdr:colOff>
      <xdr:row>10</xdr:row>
      <xdr:rowOff>40341</xdr:rowOff>
    </xdr:from>
    <xdr:to>
      <xdr:col>8</xdr:col>
      <xdr:colOff>26893</xdr:colOff>
      <xdr:row>14</xdr:row>
      <xdr:rowOff>116542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1E865D9-79BD-4B8F-B8E6-9912A4F03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596152</xdr:colOff>
      <xdr:row>7</xdr:row>
      <xdr:rowOff>179294</xdr:rowOff>
    </xdr:from>
    <xdr:to>
      <xdr:col>12</xdr:col>
      <xdr:colOff>13447</xdr:colOff>
      <xdr:row>19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69B7921-F0DC-4146-A296-88B5ACF4E8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629769</xdr:colOff>
      <xdr:row>8</xdr:row>
      <xdr:rowOff>49305</xdr:rowOff>
    </xdr:from>
    <xdr:to>
      <xdr:col>18</xdr:col>
      <xdr:colOff>40340</xdr:colOff>
      <xdr:row>19</xdr:row>
      <xdr:rowOff>40341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631410D-D704-4943-956D-330FF0D6F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629769</xdr:colOff>
      <xdr:row>8</xdr:row>
      <xdr:rowOff>49305</xdr:rowOff>
    </xdr:from>
    <xdr:to>
      <xdr:col>24</xdr:col>
      <xdr:colOff>40340</xdr:colOff>
      <xdr:row>19</xdr:row>
      <xdr:rowOff>71717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75D1554-93F1-4BEB-B234-DF9045D098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8</xdr:row>
      <xdr:rowOff>0</xdr:rowOff>
    </xdr:from>
    <xdr:to>
      <xdr:col>14</xdr:col>
      <xdr:colOff>22972</xdr:colOff>
      <xdr:row>13</xdr:row>
      <xdr:rowOff>165847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7BF68BA4-D029-4D85-A0B1-2787767106C9}"/>
            </a:ext>
          </a:extLst>
        </xdr:cNvPr>
        <xdr:cNvGrpSpPr/>
      </xdr:nvGrpSpPr>
      <xdr:grpSpPr>
        <a:xfrm>
          <a:off x="248585" y="1733176"/>
          <a:ext cx="9650505" cy="1137024"/>
          <a:chOff x="10058401" y="1466850"/>
          <a:chExt cx="9224121" cy="1070722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FFA9E3FC-9B61-FEC0-D701-528093591F57}"/>
              </a:ext>
            </a:extLst>
          </xdr:cNvPr>
          <xdr:cNvSpPr/>
        </xdr:nvSpPr>
        <xdr:spPr>
          <a:xfrm>
            <a:off x="10058401" y="1466850"/>
            <a:ext cx="9224121" cy="1070722"/>
          </a:xfrm>
          <a:prstGeom prst="rect">
            <a:avLst/>
          </a:prstGeom>
          <a:pattFill prst="dkUpDiag">
            <a:fgClr>
              <a:schemeClr val="bg1">
                <a:lumMod val="95000"/>
              </a:schemeClr>
            </a:fgClr>
            <a:bgClr>
              <a:schemeClr val="bg1"/>
            </a:bgClr>
          </a:patt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12641FEF-91CA-E7F7-CA2A-B6685EBB0118}"/>
              </a:ext>
            </a:extLst>
          </xdr:cNvPr>
          <xdr:cNvSpPr txBox="1"/>
        </xdr:nvSpPr>
        <xdr:spPr>
          <a:xfrm>
            <a:off x="13469632" y="1779734"/>
            <a:ext cx="2408464" cy="444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600" i="1">
                <a:solidFill>
                  <a:schemeClr val="bg1">
                    <a:lumMod val="50000"/>
                  </a:schemeClr>
                </a:solidFill>
              </a:rPr>
              <a:t>Add Highlight KPIs here</a:t>
            </a:r>
          </a:p>
        </xdr:txBody>
      </xdr:sp>
    </xdr:grpSp>
    <xdr:clientData/>
  </xdr:twoCellAnchor>
  <xdr:twoCellAnchor>
    <xdr:from>
      <xdr:col>14</xdr:col>
      <xdr:colOff>640896</xdr:colOff>
      <xdr:row>8</xdr:row>
      <xdr:rowOff>0</xdr:rowOff>
    </xdr:from>
    <xdr:to>
      <xdr:col>35</xdr:col>
      <xdr:colOff>5442</xdr:colOff>
      <xdr:row>13</xdr:row>
      <xdr:rowOff>165847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93C11D34-0CA6-F497-95EF-4359E35828F2}"/>
            </a:ext>
          </a:extLst>
        </xdr:cNvPr>
        <xdr:cNvGrpSpPr/>
      </xdr:nvGrpSpPr>
      <xdr:grpSpPr>
        <a:xfrm>
          <a:off x="10517014" y="1733176"/>
          <a:ext cx="13723016" cy="1137024"/>
          <a:chOff x="10058401" y="1466850"/>
          <a:chExt cx="9224121" cy="1070722"/>
        </a:xfrm>
      </xdr:grpSpPr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CCC96F31-3E1C-33E0-0649-07D8148A6B49}"/>
              </a:ext>
            </a:extLst>
          </xdr:cNvPr>
          <xdr:cNvSpPr/>
        </xdr:nvSpPr>
        <xdr:spPr>
          <a:xfrm>
            <a:off x="10058401" y="1466850"/>
            <a:ext cx="9224121" cy="1070722"/>
          </a:xfrm>
          <a:prstGeom prst="rect">
            <a:avLst/>
          </a:prstGeom>
          <a:pattFill prst="dkUpDiag">
            <a:fgClr>
              <a:schemeClr val="bg1">
                <a:lumMod val="95000"/>
              </a:schemeClr>
            </a:fgClr>
            <a:bgClr>
              <a:schemeClr val="bg1"/>
            </a:bgClr>
          </a:patt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555E81C7-1FB3-8FE5-65ED-7A6F594B3BF3}"/>
              </a:ext>
            </a:extLst>
          </xdr:cNvPr>
          <xdr:cNvSpPr txBox="1"/>
        </xdr:nvSpPr>
        <xdr:spPr>
          <a:xfrm>
            <a:off x="13469632" y="1779734"/>
            <a:ext cx="2408464" cy="444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600" i="1">
                <a:solidFill>
                  <a:schemeClr val="bg1">
                    <a:lumMod val="50000"/>
                  </a:schemeClr>
                </a:solidFill>
              </a:rPr>
              <a:t>Add Highlight KPIs here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157844</xdr:colOff>
      <xdr:row>17</xdr:row>
      <xdr:rowOff>108857</xdr:rowOff>
    </xdr:from>
    <xdr:to>
      <xdr:col>2</xdr:col>
      <xdr:colOff>397874</xdr:colOff>
      <xdr:row>18</xdr:row>
      <xdr:rowOff>161544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0FF6901-2EC9-4EDA-BC5E-953AC4544157}"/>
            </a:ext>
          </a:extLst>
        </xdr:cNvPr>
        <xdr:cNvGrpSpPr/>
      </xdr:nvGrpSpPr>
      <xdr:grpSpPr>
        <a:xfrm>
          <a:off x="396903" y="3590151"/>
          <a:ext cx="1136500" cy="246922"/>
          <a:chOff x="6607629" y="2083255"/>
          <a:chExt cx="1645920" cy="29210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DDC56139-CB06-81FF-D3DC-3D3B158DA0E8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BD8C7963-F8B9-0699-4EE9-EE3CCB71D9A9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 Title]</a:t>
            </a:r>
            <a:endParaRPr lang="en-DE" sz="1050" b="1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1</xdr:col>
      <xdr:colOff>157843</xdr:colOff>
      <xdr:row>30</xdr:row>
      <xdr:rowOff>125185</xdr:rowOff>
    </xdr:from>
    <xdr:to>
      <xdr:col>2</xdr:col>
      <xdr:colOff>397873</xdr:colOff>
      <xdr:row>31</xdr:row>
      <xdr:rowOff>177872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363AEF0E-DD61-4DC3-AB07-2873B82B3253}"/>
            </a:ext>
          </a:extLst>
        </xdr:cNvPr>
        <xdr:cNvGrpSpPr/>
      </xdr:nvGrpSpPr>
      <xdr:grpSpPr>
        <a:xfrm>
          <a:off x="396902" y="6131538"/>
          <a:ext cx="1136500" cy="246922"/>
          <a:chOff x="6607629" y="2083255"/>
          <a:chExt cx="1645920" cy="292100"/>
        </a:xfrm>
      </xdr:grpSpPr>
      <xdr:sp macro="" textlink="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A8C363A4-3913-84EA-2F39-7203C7CC6509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5919122F-EF65-E54B-E9FE-85CAEAE9E654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141514</xdr:colOff>
      <xdr:row>30</xdr:row>
      <xdr:rowOff>125185</xdr:rowOff>
    </xdr:from>
    <xdr:to>
      <xdr:col>11</xdr:col>
      <xdr:colOff>381544</xdr:colOff>
      <xdr:row>31</xdr:row>
      <xdr:rowOff>177872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19948034-4F5E-445E-B496-C550B6464974}"/>
            </a:ext>
          </a:extLst>
        </xdr:cNvPr>
        <xdr:cNvGrpSpPr/>
      </xdr:nvGrpSpPr>
      <xdr:grpSpPr>
        <a:xfrm>
          <a:off x="4892808" y="6131538"/>
          <a:ext cx="1136501" cy="246922"/>
          <a:chOff x="6607629" y="2083255"/>
          <a:chExt cx="1691641" cy="292100"/>
        </a:xfrm>
      </xdr:grpSpPr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452DB652-0AF5-CDCB-4B31-3D218DDAA4D3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31E9560B-D4C7-6EC3-E487-A61466ED78F8}"/>
              </a:ext>
            </a:extLst>
          </xdr:cNvPr>
          <xdr:cNvSpPr txBox="1"/>
        </xdr:nvSpPr>
        <xdr:spPr>
          <a:xfrm>
            <a:off x="6653350" y="2083255"/>
            <a:ext cx="164592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</xdr:col>
      <xdr:colOff>157843</xdr:colOff>
      <xdr:row>42</xdr:row>
      <xdr:rowOff>125185</xdr:rowOff>
    </xdr:from>
    <xdr:to>
      <xdr:col>2</xdr:col>
      <xdr:colOff>397873</xdr:colOff>
      <xdr:row>43</xdr:row>
      <xdr:rowOff>177872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42300D67-1F0D-47D7-A9E2-DF2308687491}"/>
            </a:ext>
          </a:extLst>
        </xdr:cNvPr>
        <xdr:cNvGrpSpPr/>
      </xdr:nvGrpSpPr>
      <xdr:grpSpPr>
        <a:xfrm>
          <a:off x="396902" y="8462361"/>
          <a:ext cx="1136500" cy="246923"/>
          <a:chOff x="6607629" y="2083255"/>
          <a:chExt cx="1645920" cy="292100"/>
        </a:xfrm>
      </xdr:grpSpPr>
      <xdr:sp macro="" textlink="">
        <xdr:nvSpPr>
          <xdr:cNvPr id="13" name="Rectangle: Rounded Corners 12">
            <a:extLst>
              <a:ext uri="{FF2B5EF4-FFF2-40B4-BE49-F238E27FC236}">
                <a16:creationId xmlns:a16="http://schemas.microsoft.com/office/drawing/2014/main" id="{6C59C889-AE7A-3064-7EB3-4EBAEE0A7892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56A833A3-D7F5-620D-76EE-DA094CC35B1B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 sz="1050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10</xdr:col>
      <xdr:colOff>141513</xdr:colOff>
      <xdr:row>42</xdr:row>
      <xdr:rowOff>125185</xdr:rowOff>
    </xdr:from>
    <xdr:to>
      <xdr:col>11</xdr:col>
      <xdr:colOff>381543</xdr:colOff>
      <xdr:row>43</xdr:row>
      <xdr:rowOff>177872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215BD677-A42E-4B12-A5E3-156758C4D34B}"/>
            </a:ext>
          </a:extLst>
        </xdr:cNvPr>
        <xdr:cNvGrpSpPr/>
      </xdr:nvGrpSpPr>
      <xdr:grpSpPr>
        <a:xfrm>
          <a:off x="4892807" y="8462361"/>
          <a:ext cx="1136501" cy="246923"/>
          <a:chOff x="6607629" y="2083255"/>
          <a:chExt cx="1691641" cy="292100"/>
        </a:xfrm>
      </xdr:grpSpPr>
      <xdr:sp macro="" textlink="">
        <xdr:nvSpPr>
          <xdr:cNvPr id="16" name="Rectangle: Rounded Corners 15">
            <a:extLst>
              <a:ext uri="{FF2B5EF4-FFF2-40B4-BE49-F238E27FC236}">
                <a16:creationId xmlns:a16="http://schemas.microsoft.com/office/drawing/2014/main" id="{5CB71117-90E9-6352-75BB-9165C3978A8C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2A5CCE3F-BC62-ADAE-0953-0295C8F52AF2}"/>
              </a:ext>
            </a:extLst>
          </xdr:cNvPr>
          <xdr:cNvSpPr txBox="1"/>
        </xdr:nvSpPr>
        <xdr:spPr>
          <a:xfrm>
            <a:off x="6653350" y="2083255"/>
            <a:ext cx="164592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 sz="1050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19</xdr:col>
      <xdr:colOff>125186</xdr:colOff>
      <xdr:row>17</xdr:row>
      <xdr:rowOff>108857</xdr:rowOff>
    </xdr:from>
    <xdr:to>
      <xdr:col>21</xdr:col>
      <xdr:colOff>868136</xdr:colOff>
      <xdr:row>18</xdr:row>
      <xdr:rowOff>161544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AC9DFA88-11A5-47D8-B752-6777A3A5796B}"/>
            </a:ext>
          </a:extLst>
        </xdr:cNvPr>
        <xdr:cNvGrpSpPr/>
      </xdr:nvGrpSpPr>
      <xdr:grpSpPr>
        <a:xfrm>
          <a:off x="9388715" y="3590151"/>
          <a:ext cx="1116480" cy="246922"/>
          <a:chOff x="6607629" y="2083255"/>
          <a:chExt cx="1645920" cy="292100"/>
        </a:xfrm>
      </xdr:grpSpPr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437239FC-60A4-DD73-7F5B-DEFBB06D2B2F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8076F80F-7BE4-4ADA-7DCF-ADC97D812DC2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 sz="1050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19</xdr:col>
      <xdr:colOff>125186</xdr:colOff>
      <xdr:row>38</xdr:row>
      <xdr:rowOff>97971</xdr:rowOff>
    </xdr:from>
    <xdr:to>
      <xdr:col>21</xdr:col>
      <xdr:colOff>868136</xdr:colOff>
      <xdr:row>39</xdr:row>
      <xdr:rowOff>150658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1C9BC009-0B01-49F7-8272-0E9DE8793230}"/>
            </a:ext>
          </a:extLst>
        </xdr:cNvPr>
        <xdr:cNvGrpSpPr/>
      </xdr:nvGrpSpPr>
      <xdr:grpSpPr>
        <a:xfrm>
          <a:off x="9388715" y="7658206"/>
          <a:ext cx="1116480" cy="246923"/>
          <a:chOff x="6607629" y="2083255"/>
          <a:chExt cx="1645920" cy="292100"/>
        </a:xfrm>
      </xdr:grpSpPr>
      <xdr:sp macro="" textlink="">
        <xdr:nvSpPr>
          <xdr:cNvPr id="22" name="Rectangle: Rounded Corners 21">
            <a:extLst>
              <a:ext uri="{FF2B5EF4-FFF2-40B4-BE49-F238E27FC236}">
                <a16:creationId xmlns:a16="http://schemas.microsoft.com/office/drawing/2014/main" id="{A4751DD0-642B-BA46-A463-FAFF6DBA047F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6DA664DF-4825-544C-5389-AD31124DB1D0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1100" b="1">
                <a:solidFill>
                  <a:schemeClr val="bg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[Section Title]</a:t>
            </a:r>
            <a:endParaRPr lang="de-DE" sz="1050">
              <a:solidFill>
                <a:schemeClr val="bg1">
                  <a:lumMod val="50000"/>
                </a:schemeClr>
              </a:solidFill>
              <a:effectLst/>
            </a:endParaRPr>
          </a:p>
        </xdr:txBody>
      </xdr:sp>
    </xdr:grpSp>
    <xdr:clientData/>
  </xdr:twoCellAnchor>
  <xdr:twoCellAnchor>
    <xdr:from>
      <xdr:col>1</xdr:col>
      <xdr:colOff>130623</xdr:colOff>
      <xdr:row>44</xdr:row>
      <xdr:rowOff>54427</xdr:rowOff>
    </xdr:from>
    <xdr:to>
      <xdr:col>2</xdr:col>
      <xdr:colOff>733692</xdr:colOff>
      <xdr:row>51</xdr:row>
      <xdr:rowOff>121483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154B1760-D282-4CE1-A169-F63DD8BC2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8</xdr:row>
      <xdr:rowOff>0</xdr:rowOff>
    </xdr:from>
    <xdr:to>
      <xdr:col>26</xdr:col>
      <xdr:colOff>228600</xdr:colOff>
      <xdr:row>13</xdr:row>
      <xdr:rowOff>165847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A9C96E0B-B12F-ADDD-E7F4-97C371C48B78}"/>
            </a:ext>
          </a:extLst>
        </xdr:cNvPr>
        <xdr:cNvGrpSpPr/>
      </xdr:nvGrpSpPr>
      <xdr:grpSpPr>
        <a:xfrm>
          <a:off x="239059" y="1733176"/>
          <a:ext cx="14079070" cy="1137024"/>
          <a:chOff x="10058401" y="1466850"/>
          <a:chExt cx="9224121" cy="1070722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004878B0-88B6-44CD-A5FD-6314AE121C78}"/>
              </a:ext>
            </a:extLst>
          </xdr:cNvPr>
          <xdr:cNvSpPr/>
        </xdr:nvSpPr>
        <xdr:spPr>
          <a:xfrm>
            <a:off x="10058401" y="1466850"/>
            <a:ext cx="9224121" cy="1070722"/>
          </a:xfrm>
          <a:prstGeom prst="rect">
            <a:avLst/>
          </a:prstGeom>
          <a:pattFill prst="dkUpDiag">
            <a:fgClr>
              <a:schemeClr val="bg1">
                <a:lumMod val="95000"/>
              </a:schemeClr>
            </a:fgClr>
            <a:bgClr>
              <a:schemeClr val="bg1"/>
            </a:bgClr>
          </a:patt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F233569A-9DAE-860B-442D-FCD87847E008}"/>
              </a:ext>
            </a:extLst>
          </xdr:cNvPr>
          <xdr:cNvSpPr txBox="1"/>
        </xdr:nvSpPr>
        <xdr:spPr>
          <a:xfrm>
            <a:off x="13469632" y="1779734"/>
            <a:ext cx="2408464" cy="444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600" i="1">
                <a:solidFill>
                  <a:schemeClr val="bg1">
                    <a:lumMod val="50000"/>
                  </a:schemeClr>
                </a:solidFill>
              </a:rPr>
              <a:t>Add Highlight KPIs here</a:t>
            </a:r>
          </a:p>
        </xdr:txBody>
      </xdr:sp>
    </xdr:grpSp>
    <xdr:clientData/>
  </xdr:twoCellAnchor>
  <xdr:twoCellAnchor>
    <xdr:from>
      <xdr:col>28</xdr:col>
      <xdr:colOff>142475</xdr:colOff>
      <xdr:row>17</xdr:row>
      <xdr:rowOff>94129</xdr:rowOff>
    </xdr:from>
    <xdr:to>
      <xdr:col>29</xdr:col>
      <xdr:colOff>1236489</xdr:colOff>
      <xdr:row>18</xdr:row>
      <xdr:rowOff>159858</xdr:rowOff>
    </xdr:to>
    <xdr:grpSp>
      <xdr:nvGrpSpPr>
        <xdr:cNvPr id="4108" name="Group 4107">
          <a:extLst>
            <a:ext uri="{FF2B5EF4-FFF2-40B4-BE49-F238E27FC236}">
              <a16:creationId xmlns:a16="http://schemas.microsoft.com/office/drawing/2014/main" id="{273516AE-A3F0-43D3-B8AE-EF27D628EB6A}"/>
            </a:ext>
          </a:extLst>
        </xdr:cNvPr>
        <xdr:cNvGrpSpPr/>
      </xdr:nvGrpSpPr>
      <xdr:grpSpPr>
        <a:xfrm>
          <a:off x="15173299" y="3575423"/>
          <a:ext cx="1392837" cy="259964"/>
          <a:chOff x="6607629" y="2083255"/>
          <a:chExt cx="1645920" cy="292100"/>
        </a:xfrm>
      </xdr:grpSpPr>
      <xdr:sp macro="" textlink="">
        <xdr:nvSpPr>
          <xdr:cNvPr id="4109" name="Rectangle: Rounded Corners 4108">
            <a:extLst>
              <a:ext uri="{FF2B5EF4-FFF2-40B4-BE49-F238E27FC236}">
                <a16:creationId xmlns:a16="http://schemas.microsoft.com/office/drawing/2014/main" id="{FF709DD5-0FF2-E08F-02D0-B0C7974F0F28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10" name="TextBox 4109">
            <a:extLst>
              <a:ext uri="{FF2B5EF4-FFF2-40B4-BE49-F238E27FC236}">
                <a16:creationId xmlns:a16="http://schemas.microsoft.com/office/drawing/2014/main" id="{65F22B56-3E3B-5AD2-6977-387782F99332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 Title]</a:t>
            </a:r>
            <a:endParaRPr lang="en-DE" sz="1050" b="1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47</xdr:col>
      <xdr:colOff>158804</xdr:colOff>
      <xdr:row>17</xdr:row>
      <xdr:rowOff>94129</xdr:rowOff>
    </xdr:from>
    <xdr:to>
      <xdr:col>51</xdr:col>
      <xdr:colOff>961</xdr:colOff>
      <xdr:row>18</xdr:row>
      <xdr:rowOff>159858</xdr:rowOff>
    </xdr:to>
    <xdr:grpSp>
      <xdr:nvGrpSpPr>
        <xdr:cNvPr id="4111" name="Group 4110">
          <a:extLst>
            <a:ext uri="{FF2B5EF4-FFF2-40B4-BE49-F238E27FC236}">
              <a16:creationId xmlns:a16="http://schemas.microsoft.com/office/drawing/2014/main" id="{0FD49386-7B4A-4C37-99FC-D559589980F1}"/>
            </a:ext>
          </a:extLst>
        </xdr:cNvPr>
        <xdr:cNvGrpSpPr/>
      </xdr:nvGrpSpPr>
      <xdr:grpSpPr>
        <a:xfrm>
          <a:off x="27575863" y="3575423"/>
          <a:ext cx="1455804" cy="259964"/>
          <a:chOff x="6607629" y="2083255"/>
          <a:chExt cx="1645920" cy="292100"/>
        </a:xfrm>
      </xdr:grpSpPr>
      <xdr:sp macro="" textlink="">
        <xdr:nvSpPr>
          <xdr:cNvPr id="4112" name="Rectangle: Rounded Corners 4111">
            <a:extLst>
              <a:ext uri="{FF2B5EF4-FFF2-40B4-BE49-F238E27FC236}">
                <a16:creationId xmlns:a16="http://schemas.microsoft.com/office/drawing/2014/main" id="{DDA7E08F-6599-6CF0-B090-E4566E7F9C07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13" name="TextBox 4112">
            <a:extLst>
              <a:ext uri="{FF2B5EF4-FFF2-40B4-BE49-F238E27FC236}">
                <a16:creationId xmlns:a16="http://schemas.microsoft.com/office/drawing/2014/main" id="{84A4E82B-9639-6BC4-C718-3D83ECAA2AA8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 Title]</a:t>
            </a:r>
            <a:endParaRPr lang="en-DE" sz="1050" b="1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 editAs="absolute">
    <xdr:from>
      <xdr:col>39</xdr:col>
      <xdr:colOff>140554</xdr:colOff>
      <xdr:row>16</xdr:row>
      <xdr:rowOff>94130</xdr:rowOff>
    </xdr:from>
    <xdr:to>
      <xdr:col>40</xdr:col>
      <xdr:colOff>140875</xdr:colOff>
      <xdr:row>17</xdr:row>
      <xdr:rowOff>159859</xdr:rowOff>
    </xdr:to>
    <xdr:grpSp>
      <xdr:nvGrpSpPr>
        <xdr:cNvPr id="4114" name="Group 4113">
          <a:extLst>
            <a:ext uri="{FF2B5EF4-FFF2-40B4-BE49-F238E27FC236}">
              <a16:creationId xmlns:a16="http://schemas.microsoft.com/office/drawing/2014/main" id="{A63F3DE3-824B-42E0-96CA-A3A5BDDC1A66}"/>
            </a:ext>
          </a:extLst>
        </xdr:cNvPr>
        <xdr:cNvGrpSpPr/>
      </xdr:nvGrpSpPr>
      <xdr:grpSpPr>
        <a:xfrm>
          <a:off x="21655848" y="3381189"/>
          <a:ext cx="1449615" cy="259964"/>
          <a:chOff x="6607629" y="2083256"/>
          <a:chExt cx="1645920" cy="292100"/>
        </a:xfrm>
      </xdr:grpSpPr>
      <xdr:sp macro="" textlink="">
        <xdr:nvSpPr>
          <xdr:cNvPr id="4115" name="Rectangle: Rounded Corners 4114">
            <a:extLst>
              <a:ext uri="{FF2B5EF4-FFF2-40B4-BE49-F238E27FC236}">
                <a16:creationId xmlns:a16="http://schemas.microsoft.com/office/drawing/2014/main" id="{CD8B62A7-D7FC-B6FB-B243-E3FDB5EB9365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16" name="TextBox 4115">
            <a:extLst>
              <a:ext uri="{FF2B5EF4-FFF2-40B4-BE49-F238E27FC236}">
                <a16:creationId xmlns:a16="http://schemas.microsoft.com/office/drawing/2014/main" id="{74A5E4E7-F346-196E-984D-094D3B2B52D8}"/>
              </a:ext>
            </a:extLst>
          </xdr:cNvPr>
          <xdr:cNvSpPr txBox="1"/>
        </xdr:nvSpPr>
        <xdr:spPr>
          <a:xfrm>
            <a:off x="6653351" y="2083256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</a:t>
            </a:r>
            <a:r>
              <a:rPr lang="en-US" sz="1050" b="1" baseline="0">
                <a:solidFill>
                  <a:schemeClr val="bg1">
                    <a:lumMod val="50000"/>
                  </a:schemeClr>
                </a:solidFill>
              </a:rPr>
              <a:t> Title]</a:t>
            </a:r>
            <a:endParaRPr lang="en-DE" sz="1050" b="1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28</xdr:col>
      <xdr:colOff>142475</xdr:colOff>
      <xdr:row>36</xdr:row>
      <xdr:rowOff>94129</xdr:rowOff>
    </xdr:from>
    <xdr:to>
      <xdr:col>29</xdr:col>
      <xdr:colOff>1236489</xdr:colOff>
      <xdr:row>37</xdr:row>
      <xdr:rowOff>159858</xdr:rowOff>
    </xdr:to>
    <xdr:grpSp>
      <xdr:nvGrpSpPr>
        <xdr:cNvPr id="4120" name="Group 4119">
          <a:extLst>
            <a:ext uri="{FF2B5EF4-FFF2-40B4-BE49-F238E27FC236}">
              <a16:creationId xmlns:a16="http://schemas.microsoft.com/office/drawing/2014/main" id="{FBC45565-5B52-4594-BA69-BDC40DBD1A05}"/>
            </a:ext>
          </a:extLst>
        </xdr:cNvPr>
        <xdr:cNvGrpSpPr/>
      </xdr:nvGrpSpPr>
      <xdr:grpSpPr>
        <a:xfrm>
          <a:off x="15173299" y="7265894"/>
          <a:ext cx="1392837" cy="259964"/>
          <a:chOff x="6607629" y="2083255"/>
          <a:chExt cx="1645920" cy="292100"/>
        </a:xfrm>
      </xdr:grpSpPr>
      <xdr:sp macro="" textlink="">
        <xdr:nvSpPr>
          <xdr:cNvPr id="4121" name="Rectangle: Rounded Corners 4120">
            <a:extLst>
              <a:ext uri="{FF2B5EF4-FFF2-40B4-BE49-F238E27FC236}">
                <a16:creationId xmlns:a16="http://schemas.microsoft.com/office/drawing/2014/main" id="{921E2E8E-6BAD-0BC8-2AD8-49A6ED44FED7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22" name="TextBox 4121">
            <a:extLst>
              <a:ext uri="{FF2B5EF4-FFF2-40B4-BE49-F238E27FC236}">
                <a16:creationId xmlns:a16="http://schemas.microsoft.com/office/drawing/2014/main" id="{5E811595-7E61-2CEE-9A6F-4B1E0C8580E9}"/>
              </a:ext>
            </a:extLst>
          </xdr:cNvPr>
          <xdr:cNvSpPr txBox="1"/>
        </xdr:nvSpPr>
        <xdr:spPr>
          <a:xfrm>
            <a:off x="6653350" y="2083255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</a:t>
            </a:r>
            <a:r>
              <a:rPr lang="en-US" sz="1050" b="1" baseline="0">
                <a:solidFill>
                  <a:schemeClr val="bg1">
                    <a:lumMod val="50000"/>
                  </a:schemeClr>
                </a:solidFill>
              </a:rPr>
              <a:t> Title]</a:t>
            </a:r>
          </a:p>
        </xdr:txBody>
      </xdr:sp>
    </xdr:grpSp>
    <xdr:clientData/>
  </xdr:twoCellAnchor>
  <xdr:twoCellAnchor>
    <xdr:from>
      <xdr:col>38</xdr:col>
      <xdr:colOff>142475</xdr:colOff>
      <xdr:row>36</xdr:row>
      <xdr:rowOff>94130</xdr:rowOff>
    </xdr:from>
    <xdr:to>
      <xdr:col>39</xdr:col>
      <xdr:colOff>1236490</xdr:colOff>
      <xdr:row>37</xdr:row>
      <xdr:rowOff>159859</xdr:rowOff>
    </xdr:to>
    <xdr:grpSp>
      <xdr:nvGrpSpPr>
        <xdr:cNvPr id="4126" name="Group 4125">
          <a:extLst>
            <a:ext uri="{FF2B5EF4-FFF2-40B4-BE49-F238E27FC236}">
              <a16:creationId xmlns:a16="http://schemas.microsoft.com/office/drawing/2014/main" id="{1B1AD4C8-F70F-4D42-B2AC-E4A60458B24C}"/>
            </a:ext>
          </a:extLst>
        </xdr:cNvPr>
        <xdr:cNvGrpSpPr/>
      </xdr:nvGrpSpPr>
      <xdr:grpSpPr>
        <a:xfrm>
          <a:off x="21358946" y="7265895"/>
          <a:ext cx="1392838" cy="259964"/>
          <a:chOff x="6607629" y="2083256"/>
          <a:chExt cx="1645920" cy="292100"/>
        </a:xfrm>
      </xdr:grpSpPr>
      <xdr:sp macro="" textlink="">
        <xdr:nvSpPr>
          <xdr:cNvPr id="4127" name="Rectangle: Rounded Corners 4126">
            <a:extLst>
              <a:ext uri="{FF2B5EF4-FFF2-40B4-BE49-F238E27FC236}">
                <a16:creationId xmlns:a16="http://schemas.microsoft.com/office/drawing/2014/main" id="{F2CC6B31-F321-C7DF-6013-82F39FEEC081}"/>
              </a:ext>
            </a:extLst>
          </xdr:cNvPr>
          <xdr:cNvSpPr/>
        </xdr:nvSpPr>
        <xdr:spPr>
          <a:xfrm>
            <a:off x="6607629" y="2091719"/>
            <a:ext cx="1645920" cy="275169"/>
          </a:xfrm>
          <a:prstGeom prst="roundRect">
            <a:avLst/>
          </a:prstGeom>
          <a:solidFill>
            <a:srgbClr val="F9F9F9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5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28" name="TextBox 4127">
            <a:extLst>
              <a:ext uri="{FF2B5EF4-FFF2-40B4-BE49-F238E27FC236}">
                <a16:creationId xmlns:a16="http://schemas.microsoft.com/office/drawing/2014/main" id="{1A72DA43-FA49-6D9A-F081-16442F3BD654}"/>
              </a:ext>
            </a:extLst>
          </xdr:cNvPr>
          <xdr:cNvSpPr txBox="1"/>
        </xdr:nvSpPr>
        <xdr:spPr>
          <a:xfrm>
            <a:off x="6653351" y="2083256"/>
            <a:ext cx="1554480" cy="292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050" b="1">
                <a:solidFill>
                  <a:schemeClr val="bg1">
                    <a:lumMod val="50000"/>
                  </a:schemeClr>
                </a:solidFill>
              </a:rPr>
              <a:t>[Section Title]</a:t>
            </a:r>
            <a:endParaRPr lang="en-DE" sz="1050" b="1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28</xdr:col>
      <xdr:colOff>34636</xdr:colOff>
      <xdr:row>8</xdr:row>
      <xdr:rowOff>0</xdr:rowOff>
    </xdr:from>
    <xdr:to>
      <xdr:col>57</xdr:col>
      <xdr:colOff>13853</xdr:colOff>
      <xdr:row>13</xdr:row>
      <xdr:rowOff>165847</xdr:rowOff>
    </xdr:to>
    <xdr:grpSp>
      <xdr:nvGrpSpPr>
        <xdr:cNvPr id="4129" name="Group 4128">
          <a:extLst>
            <a:ext uri="{FF2B5EF4-FFF2-40B4-BE49-F238E27FC236}">
              <a16:creationId xmlns:a16="http://schemas.microsoft.com/office/drawing/2014/main" id="{D73B341B-8AF4-C276-EBC3-40B13B224A6A}"/>
            </a:ext>
          </a:extLst>
        </xdr:cNvPr>
        <xdr:cNvGrpSpPr/>
      </xdr:nvGrpSpPr>
      <xdr:grpSpPr>
        <a:xfrm>
          <a:off x="15065460" y="1733176"/>
          <a:ext cx="17400628" cy="1137024"/>
          <a:chOff x="10058401" y="1466850"/>
          <a:chExt cx="9224121" cy="1070722"/>
        </a:xfrm>
      </xdr:grpSpPr>
      <xdr:sp macro="" textlink="">
        <xdr:nvSpPr>
          <xdr:cNvPr id="4130" name="Rectangle 4129">
            <a:extLst>
              <a:ext uri="{FF2B5EF4-FFF2-40B4-BE49-F238E27FC236}">
                <a16:creationId xmlns:a16="http://schemas.microsoft.com/office/drawing/2014/main" id="{52D336AF-73B4-2EBC-A3AF-77287176DAAF}"/>
              </a:ext>
            </a:extLst>
          </xdr:cNvPr>
          <xdr:cNvSpPr/>
        </xdr:nvSpPr>
        <xdr:spPr>
          <a:xfrm>
            <a:off x="10058401" y="1466850"/>
            <a:ext cx="9224121" cy="1070722"/>
          </a:xfrm>
          <a:prstGeom prst="rect">
            <a:avLst/>
          </a:prstGeom>
          <a:pattFill prst="dkUpDiag">
            <a:fgClr>
              <a:schemeClr val="bg1">
                <a:lumMod val="95000"/>
              </a:schemeClr>
            </a:fgClr>
            <a:bgClr>
              <a:schemeClr val="bg1"/>
            </a:bgClr>
          </a:pattFill>
          <a:ln w="9525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>
              <a:solidFill>
                <a:schemeClr val="bg1">
                  <a:lumMod val="50000"/>
                </a:schemeClr>
              </a:solidFill>
            </a:endParaRPr>
          </a:p>
        </xdr:txBody>
      </xdr:sp>
      <xdr:sp macro="" textlink="">
        <xdr:nvSpPr>
          <xdr:cNvPr id="4131" name="TextBox 4130">
            <a:extLst>
              <a:ext uri="{FF2B5EF4-FFF2-40B4-BE49-F238E27FC236}">
                <a16:creationId xmlns:a16="http://schemas.microsoft.com/office/drawing/2014/main" id="{5EC6C583-B4D3-7812-FA4D-C80869042648}"/>
              </a:ext>
            </a:extLst>
          </xdr:cNvPr>
          <xdr:cNvSpPr txBox="1"/>
        </xdr:nvSpPr>
        <xdr:spPr>
          <a:xfrm>
            <a:off x="13469632" y="1779734"/>
            <a:ext cx="2408464" cy="444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1600" i="1">
                <a:solidFill>
                  <a:schemeClr val="bg1">
                    <a:lumMod val="50000"/>
                  </a:schemeClr>
                </a:solidFill>
              </a:rPr>
              <a:t>Add Highlight KPIs here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E5415E-C3FD-4BE2-A551-093C21FD119E}" name="Example_Table_1" displayName="Example_Table_1" ref="F9:H23" headerRowDxfId="18" totalsRowDxfId="16" headerRowBorderDxfId="17">
  <tableColumns count="3">
    <tableColumn id="1" xr3:uid="{1BA4AC37-AB3A-4FB4-A4D9-EFE1FCB83D28}" name="Date" dataDxfId="15"/>
    <tableColumn id="3" xr3:uid="{ADC3C462-35A3-4A7A-A8C8-E57D9733E054}" name="Project"/>
    <tableColumn id="5" xr3:uid="{E73C4319-F417-4A5C-8AEC-D17B7A8AF7FB}" name="Revenue" dataCellStyle="Currency"/>
  </tableColumns>
  <tableStyleInfo name="Custom 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52E459-5EDB-4AAC-811A-1A695F9C95D3}" name="Example_Table_2" displayName="Example_Table_2" ref="J9:L23" totalsRowShown="0" headerRowBorderDxfId="14">
  <autoFilter ref="J9:L23" xr:uid="{0F52E459-5EDB-4AAC-811A-1A695F9C95D3}">
    <filterColumn colId="0" hiddenButton="1"/>
    <filterColumn colId="1" hiddenButton="1"/>
    <filterColumn colId="2" hiddenButton="1"/>
  </autoFilter>
  <tableColumns count="3">
    <tableColumn id="1" xr3:uid="{7E7F1B23-A8A0-4993-890C-33787A9CDDA5}" name="Date" dataDxfId="13"/>
    <tableColumn id="2" xr3:uid="{23FE5264-BB24-4115-87DC-5B2DA95F80FF}" name="Project"/>
    <tableColumn id="3" xr3:uid="{87E6383D-49AD-4FFB-8304-06AA442897E8}" name="Revenue" dataDxfId="12" dataCellStyle="Currency"/>
  </tableColumns>
  <tableStyleInfo name="Custom Table Style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CAB4FF-FD10-4932-939E-C810C5F5E326}" name="Example_Table_3" displayName="Example_Table_3" ref="B9:D23" headerRowDxfId="11" totalsRowDxfId="9" headerRowBorderDxfId="10">
  <tableColumns count="3">
    <tableColumn id="1" xr3:uid="{4B7AABAF-2151-415D-B807-A7F98BCA6B9E}" name="Date" dataDxfId="8"/>
    <tableColumn id="3" xr3:uid="{60B71183-5426-442E-9793-F6BF86E8A265}" name="Project"/>
    <tableColumn id="5" xr3:uid="{E00B7139-766B-48D1-8053-464D3702FC0E}" name="Revenue" dataCellStyle="Currency"/>
  </tableColumns>
  <tableStyleInfo name="Custom Table Style 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5795F7-2435-4375-8948-5B4FA726D00C}" name="Example_Table_22" displayName="Example_Table_22" ref="N9:P23" totalsRowShown="0" headerRowBorderDxfId="7">
  <autoFilter ref="N9:P23" xr:uid="{875795F7-2435-4375-8948-5B4FA726D00C}"/>
  <tableColumns count="3">
    <tableColumn id="1" xr3:uid="{3CDF6B39-C47B-412C-B5AC-B70AF5EDF9C4}" name="Date" dataDxfId="6"/>
    <tableColumn id="2" xr3:uid="{7DE80F4C-2B36-434A-A77E-A2195558070E}" name="Project"/>
    <tableColumn id="3" xr3:uid="{ED42059E-30DA-4A06-B155-A6AF2D64E704}" name="Revenue" dataDxfId="5" dataCellStyle="Currency"/>
  </tableColumns>
  <tableStyleInfo name="Custom Table Style 2 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Nova">
      <a:dk1>
        <a:srgbClr val="172144"/>
      </a:dk1>
      <a:lt1>
        <a:srgbClr val="FFFFFF"/>
      </a:lt1>
      <a:dk2>
        <a:srgbClr val="F0E936"/>
      </a:dk2>
      <a:lt2>
        <a:srgbClr val="40D492"/>
      </a:lt2>
      <a:accent1>
        <a:srgbClr val="F9B710"/>
      </a:accent1>
      <a:accent2>
        <a:srgbClr val="FE1684"/>
      </a:accent2>
      <a:accent3>
        <a:srgbClr val="9237BC"/>
      </a:accent3>
      <a:accent4>
        <a:srgbClr val="4633F2"/>
      </a:accent4>
      <a:accent5>
        <a:srgbClr val="3285F3"/>
      </a:accent5>
      <a:accent6>
        <a:srgbClr val="8E94B8"/>
      </a:accent6>
      <a:hlink>
        <a:srgbClr val="2F8299"/>
      </a:hlink>
      <a:folHlink>
        <a:srgbClr val="8C8C8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 algn="l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theme/themeOverride1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Nova">
    <a:dk1>
      <a:srgbClr val="172144"/>
    </a:dk1>
    <a:lt1>
      <a:srgbClr val="FFFFFF"/>
    </a:lt1>
    <a:dk2>
      <a:srgbClr val="F0E936"/>
    </a:dk2>
    <a:lt2>
      <a:srgbClr val="40D492"/>
    </a:lt2>
    <a:accent1>
      <a:srgbClr val="F9B710"/>
    </a:accent1>
    <a:accent2>
      <a:srgbClr val="FE1684"/>
    </a:accent2>
    <a:accent3>
      <a:srgbClr val="9237BC"/>
    </a:accent3>
    <a:accent4>
      <a:srgbClr val="4633F2"/>
    </a:accent4>
    <a:accent5>
      <a:srgbClr val="3285F3"/>
    </a:accent5>
    <a:accent6>
      <a:srgbClr val="8E94B8"/>
    </a:accent6>
    <a:hlink>
      <a:srgbClr val="2F8299"/>
    </a:hlink>
    <a:folHlink>
      <a:srgbClr val="8C8C8C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DC11-F5A0-4C2B-A404-16FC24A566B1}">
  <sheetPr>
    <tabColor theme="2"/>
  </sheetPr>
  <dimension ref="B2:K20"/>
  <sheetViews>
    <sheetView showGridLines="0" tabSelected="1" zoomScale="85" zoomScaleNormal="85" workbookViewId="0">
      <selection activeCell="Y2" sqref="Y2"/>
    </sheetView>
  </sheetViews>
  <sheetFormatPr baseColWidth="10" defaultColWidth="8.83203125" defaultRowHeight="15" x14ac:dyDescent="0.2"/>
  <cols>
    <col min="1" max="1" width="3.1640625" customWidth="1"/>
    <col min="2" max="2" width="19.83203125" customWidth="1"/>
    <col min="3" max="3" width="23.5" customWidth="1"/>
    <col min="4" max="4" width="18" customWidth="1"/>
    <col min="5" max="11" width="13.5" customWidth="1"/>
    <col min="12" max="12" width="8" customWidth="1"/>
    <col min="13" max="13" width="7.33203125" customWidth="1"/>
    <col min="14" max="14" width="9.83203125" customWidth="1"/>
  </cols>
  <sheetData>
    <row r="2" spans="2:11" ht="26" x14ac:dyDescent="0.3">
      <c r="B2" s="1" t="s">
        <v>70</v>
      </c>
    </row>
    <row r="3" spans="2:11" x14ac:dyDescent="0.2">
      <c r="B3" s="2" t="s">
        <v>672</v>
      </c>
    </row>
    <row r="5" spans="2:11" x14ac:dyDescent="0.2">
      <c r="B5" s="249"/>
      <c r="C5" s="250"/>
      <c r="D5" s="251"/>
      <c r="E5" s="252"/>
    </row>
    <row r="6" spans="2:11" x14ac:dyDescent="0.2">
      <c r="B6" s="253" t="s">
        <v>666</v>
      </c>
      <c r="C6" s="254"/>
      <c r="D6" s="255"/>
      <c r="E6" s="256"/>
    </row>
    <row r="7" spans="2:11" ht="14.5" customHeight="1" x14ac:dyDescent="0.2">
      <c r="B7" s="264" t="s">
        <v>671</v>
      </c>
      <c r="C7" s="265"/>
      <c r="D7" s="265"/>
      <c r="E7" s="266"/>
    </row>
    <row r="8" spans="2:11" x14ac:dyDescent="0.2">
      <c r="B8" s="264"/>
      <c r="C8" s="265"/>
      <c r="D8" s="265"/>
      <c r="E8" s="266"/>
    </row>
    <row r="9" spans="2:11" ht="14.5" customHeight="1" x14ac:dyDescent="0.2">
      <c r="B9" s="267"/>
      <c r="C9" s="268"/>
      <c r="D9" s="268"/>
      <c r="E9" s="269"/>
    </row>
    <row r="11" spans="2:11" ht="16" x14ac:dyDescent="0.2">
      <c r="B11" s="11" t="s">
        <v>34</v>
      </c>
      <c r="C11" s="239" t="s">
        <v>640</v>
      </c>
      <c r="D11" s="11" t="s">
        <v>639</v>
      </c>
    </row>
    <row r="12" spans="2:11" ht="40.5" customHeight="1" x14ac:dyDescent="0.2">
      <c r="B12" s="237" t="s">
        <v>72</v>
      </c>
      <c r="C12" s="240" t="s">
        <v>641</v>
      </c>
      <c r="D12" s="242" t="s">
        <v>662</v>
      </c>
      <c r="E12" s="243" t="s">
        <v>71</v>
      </c>
      <c r="F12" s="243" t="s">
        <v>648</v>
      </c>
      <c r="G12" s="243" t="s">
        <v>649</v>
      </c>
      <c r="H12" s="31"/>
      <c r="I12" s="31"/>
      <c r="J12" s="31"/>
      <c r="K12" s="31"/>
    </row>
    <row r="13" spans="2:11" ht="40.5" customHeight="1" x14ac:dyDescent="0.2">
      <c r="B13" s="238" t="s">
        <v>73</v>
      </c>
      <c r="C13" s="241" t="s">
        <v>642</v>
      </c>
      <c r="D13" s="30" t="s">
        <v>655</v>
      </c>
      <c r="E13" s="32"/>
      <c r="F13" s="32"/>
      <c r="G13" s="32"/>
      <c r="H13" s="32"/>
      <c r="I13" s="32"/>
      <c r="J13" s="32"/>
      <c r="K13" s="32"/>
    </row>
    <row r="14" spans="2:11" ht="40.5" customHeight="1" x14ac:dyDescent="0.2">
      <c r="B14" s="238" t="s">
        <v>74</v>
      </c>
      <c r="C14" s="241" t="s">
        <v>643</v>
      </c>
      <c r="D14" s="242" t="s">
        <v>659</v>
      </c>
      <c r="E14" s="244" t="s">
        <v>292</v>
      </c>
      <c r="F14" s="244" t="s">
        <v>650</v>
      </c>
      <c r="G14" s="244" t="s">
        <v>651</v>
      </c>
      <c r="H14" s="244" t="s">
        <v>498</v>
      </c>
      <c r="I14" s="244" t="s">
        <v>185</v>
      </c>
      <c r="J14" s="244" t="s">
        <v>445</v>
      </c>
      <c r="K14" s="244" t="s">
        <v>442</v>
      </c>
    </row>
    <row r="15" spans="2:11" ht="40.5" customHeight="1" x14ac:dyDescent="0.2">
      <c r="B15" s="238" t="s">
        <v>75</v>
      </c>
      <c r="C15" s="241" t="s">
        <v>644</v>
      </c>
      <c r="D15" s="242" t="s">
        <v>660</v>
      </c>
      <c r="E15" s="244" t="s">
        <v>652</v>
      </c>
      <c r="F15" s="244" t="s">
        <v>653</v>
      </c>
      <c r="G15" s="32"/>
      <c r="H15" s="32"/>
      <c r="I15" s="32"/>
      <c r="J15" s="32"/>
      <c r="K15" s="32"/>
    </row>
    <row r="16" spans="2:11" ht="40.5" customHeight="1" x14ac:dyDescent="0.2">
      <c r="B16" s="238" t="s">
        <v>658</v>
      </c>
      <c r="C16" s="241" t="s">
        <v>645</v>
      </c>
      <c r="D16" s="242" t="s">
        <v>661</v>
      </c>
      <c r="E16" s="244" t="s">
        <v>31</v>
      </c>
      <c r="F16" s="245" t="s">
        <v>654</v>
      </c>
      <c r="G16" s="32"/>
      <c r="H16" s="32"/>
      <c r="I16" s="32"/>
      <c r="J16" s="32"/>
      <c r="K16" s="32"/>
    </row>
    <row r="17" spans="2:11" ht="40.5" customHeight="1" x14ac:dyDescent="0.2">
      <c r="B17" s="238" t="s">
        <v>79</v>
      </c>
      <c r="C17" s="241" t="s">
        <v>646</v>
      </c>
      <c r="D17" s="30" t="s">
        <v>656</v>
      </c>
      <c r="E17" s="32"/>
      <c r="F17" s="32"/>
      <c r="G17" s="32"/>
      <c r="H17" s="32"/>
      <c r="I17" s="32"/>
      <c r="J17" s="32"/>
      <c r="K17" s="32"/>
    </row>
    <row r="18" spans="2:11" ht="40.5" customHeight="1" x14ac:dyDescent="0.2">
      <c r="B18" s="238" t="s">
        <v>76</v>
      </c>
      <c r="C18" s="241" t="s">
        <v>647</v>
      </c>
      <c r="D18" s="30" t="s">
        <v>657</v>
      </c>
      <c r="E18" s="32"/>
      <c r="F18" s="32"/>
      <c r="G18" s="32"/>
      <c r="H18" s="32"/>
      <c r="I18" s="32"/>
      <c r="J18" s="32"/>
      <c r="K18" s="32"/>
    </row>
    <row r="20" spans="2:11" x14ac:dyDescent="0.2">
      <c r="B20" s="248"/>
    </row>
  </sheetData>
  <mergeCells count="1">
    <mergeCell ref="B7:E9"/>
  </mergeCells>
  <hyperlinks>
    <hyperlink ref="E12" location="'Minimalistic Sheet'!A1" display="Minimalistic" xr:uid="{AED7BD95-34B9-4D0D-B554-ACE2719AB558}"/>
    <hyperlink ref="F12" location="'Simple Colored Sheet'!A1" display="Color Simple" xr:uid="{DC6DDF9E-A7CF-479D-A398-573D5BC1785E}"/>
    <hyperlink ref="G12" location="'Detailed Colored Sheet'!A1" display="Color Detailed" xr:uid="{54C90E0A-54C0-4A58-9318-CEEAD825FAB5}"/>
    <hyperlink ref="D13" location="'🔢 KPI Cards'!A1" display="All KPI Cards" xr:uid="{001AD374-FD57-4E41-9112-202DA7680DB0}"/>
    <hyperlink ref="E14" location="Benchmark!A1" display="Benchmark" xr:uid="{6DD8EED1-3C11-4922-8F3F-BFEC68CB0130}"/>
    <hyperlink ref="F14" location="Forecast!A1" display="Forecast" xr:uid="{634FD724-EC02-4992-B6FC-B4B9A0CFFED9}"/>
    <hyperlink ref="G14" location="Drivers!A1" display="Drivers" xr:uid="{CDE1123E-DB2C-414D-B6CB-D654CB2DABBA}"/>
    <hyperlink ref="H14" location="Comparison!A1" display="Comparison" xr:uid="{AB35EEF3-D2B8-4CA7-B474-2A001CBF2692}"/>
    <hyperlink ref="I14" location="Performance!A1" display="Performance" xr:uid="{86304EB2-12A6-4820-BC9A-F588E96EAA16}"/>
    <hyperlink ref="J14" location="Composition!A1" display="Composition" xr:uid="{5F56994A-BB30-4499-8BDF-5B126292C48A}"/>
    <hyperlink ref="K14" location="Progress!A1" display="Progress" xr:uid="{132D1070-C373-4BAE-9F51-8C077F744E46}"/>
    <hyperlink ref="E15" location="'Simple Tile Layouts'!A1" display="Simple Tiles" xr:uid="{CC1409AF-817C-46FC-9A78-CA098A68783B}"/>
    <hyperlink ref="F15" location="'Detailed Tile Layouts'!A1" display="Detailed Tiles" xr:uid="{29E34AF1-481C-4A9F-814D-B603633C3D9A}"/>
    <hyperlink ref="E16" location="'Table Styles'!A1" display="Table Styles" xr:uid="{D99A89B3-DC00-45B8-87E0-70F4ECC74CE7}"/>
    <hyperlink ref="F16" location="'Tabular Designs'!A1" display="Tabular Designs" xr:uid="{2799FDF9-61E5-49A7-9367-6179C54B457A}"/>
    <hyperlink ref="D17" location="'📌 Unicode Icons'!A1" display="All Icons" xr:uid="{73A52708-DF0F-489C-B016-BE3185931F4E}"/>
    <hyperlink ref="D18" location="'🎨 Color Palettes'!A1" display="All Color Palettes" xr:uid="{6BA9D990-904F-4579-9827-0C20FFBF7F72}"/>
    <hyperlink ref="D14" location="'📈 Chart Designs ➤'!A1" display="All Chart Designs" xr:uid="{CBD04484-E5BA-443F-B4FB-D061023318EA}"/>
    <hyperlink ref="D12" location="'📄 Sheet Templates ➤'!A1" display="All Templates" xr:uid="{ED541403-A26D-400A-A271-79E5BD2826E5}"/>
    <hyperlink ref="D15" location="'📋 Report Layouts ➤'!A1" display="All Report Layouts" xr:uid="{B800E308-4D2E-4FF7-A905-FD6E7F334BE6}"/>
    <hyperlink ref="D16" location="'🧮 Table Designs ➤'!A1" display="All Table Designs" xr:uid="{D76CF7B6-6B1C-461C-8745-53A96582CF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495B-A9F2-4F7D-8E48-DFBE3E8A3446}">
  <sheetPr>
    <tabColor theme="1"/>
  </sheetPr>
  <dimension ref="B2:D15"/>
  <sheetViews>
    <sheetView showGridLines="0" zoomScale="85" zoomScaleNormal="85" workbookViewId="0">
      <selection activeCell="T1" sqref="T1"/>
    </sheetView>
  </sheetViews>
  <sheetFormatPr baseColWidth="10" defaultColWidth="8.83203125" defaultRowHeight="15" x14ac:dyDescent="0.2"/>
  <cols>
    <col min="1" max="1" width="3.1640625" customWidth="1"/>
    <col min="2" max="2" width="19.1640625" customWidth="1"/>
    <col min="3" max="3" width="47.83203125" customWidth="1"/>
    <col min="4" max="4" width="48.6640625" customWidth="1"/>
  </cols>
  <sheetData>
    <row r="2" spans="2:4" ht="26" x14ac:dyDescent="0.3">
      <c r="B2" s="1" t="s">
        <v>77</v>
      </c>
    </row>
    <row r="3" spans="2:4" x14ac:dyDescent="0.2">
      <c r="B3" s="2" t="s">
        <v>681</v>
      </c>
    </row>
    <row r="5" spans="2:4" x14ac:dyDescent="0.2">
      <c r="B5" s="47" t="s">
        <v>285</v>
      </c>
    </row>
    <row r="7" spans="2:4" x14ac:dyDescent="0.2">
      <c r="B7" s="249"/>
      <c r="C7" s="250"/>
      <c r="D7" s="258"/>
    </row>
    <row r="8" spans="2:4" x14ac:dyDescent="0.2">
      <c r="B8" s="253" t="s">
        <v>668</v>
      </c>
      <c r="C8" s="254"/>
      <c r="D8" s="259"/>
    </row>
    <row r="9" spans="2:4" ht="14.5" customHeight="1" x14ac:dyDescent="0.2">
      <c r="B9" s="264" t="s">
        <v>667</v>
      </c>
      <c r="C9" s="265"/>
      <c r="D9" s="266"/>
    </row>
    <row r="10" spans="2:4" x14ac:dyDescent="0.2">
      <c r="B10" s="267"/>
      <c r="C10" s="268"/>
      <c r="D10" s="269"/>
    </row>
    <row r="12" spans="2:4" x14ac:dyDescent="0.2">
      <c r="B12" s="11" t="s">
        <v>699</v>
      </c>
      <c r="C12" s="11" t="s">
        <v>28</v>
      </c>
    </row>
    <row r="13" spans="2:4" x14ac:dyDescent="0.2">
      <c r="B13" s="47" t="s">
        <v>71</v>
      </c>
      <c r="C13" t="s">
        <v>375</v>
      </c>
    </row>
    <row r="14" spans="2:4" x14ac:dyDescent="0.2">
      <c r="B14" s="47" t="s">
        <v>669</v>
      </c>
      <c r="C14" t="s">
        <v>374</v>
      </c>
    </row>
    <row r="15" spans="2:4" x14ac:dyDescent="0.2">
      <c r="B15" s="47" t="s">
        <v>670</v>
      </c>
      <c r="C15" t="s">
        <v>376</v>
      </c>
    </row>
  </sheetData>
  <mergeCells count="1">
    <mergeCell ref="B9:D10"/>
  </mergeCells>
  <hyperlinks>
    <hyperlink ref="B13" location="'Minimalistic Sheet'!A1" display="Minimalistic" xr:uid="{D02BE1F1-A34C-4E55-8648-626FFF4A200A}"/>
    <hyperlink ref="B5" location="'📌 Start'!A1" display="⮜ Start" xr:uid="{C3B6DF02-9554-4519-8970-0DCCD61D1141}"/>
    <hyperlink ref="B14" location="'Simple Colored Sheet'!A1" display="Simple Colored" xr:uid="{49809C36-14BD-4CA5-89DF-F1CDA7463CA1}"/>
    <hyperlink ref="B15" location="'Detailed Colored Sheet'!A1" display="Detailed Colored" xr:uid="{FD93C8E1-63FF-4BE3-92DC-66EC5F46F3A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0534-A48A-44C8-96C5-5DFDFA817FF1}">
  <dimension ref="B2:B3"/>
  <sheetViews>
    <sheetView zoomScale="85" zoomScaleNormal="85" workbookViewId="0">
      <selection activeCell="AC1" sqref="AC1"/>
    </sheetView>
  </sheetViews>
  <sheetFormatPr baseColWidth="10" defaultColWidth="8.83203125" defaultRowHeight="15" x14ac:dyDescent="0.2"/>
  <cols>
    <col min="1" max="1" width="3.1640625" customWidth="1"/>
  </cols>
  <sheetData>
    <row r="2" spans="2:2" ht="26" x14ac:dyDescent="0.3">
      <c r="B2" s="1" t="s">
        <v>29</v>
      </c>
    </row>
    <row r="3" spans="2:2" x14ac:dyDescent="0.2">
      <c r="B3" s="2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F5D6-C53C-499D-B0CA-76B8A90A39D1}">
  <dimension ref="B1:X3"/>
  <sheetViews>
    <sheetView zoomScale="85" zoomScaleNormal="85" workbookViewId="0">
      <selection activeCell="AC4" sqref="AC4"/>
    </sheetView>
  </sheetViews>
  <sheetFormatPr baseColWidth="10" defaultColWidth="8.83203125" defaultRowHeight="15" x14ac:dyDescent="0.2"/>
  <cols>
    <col min="1" max="1" width="3.1640625" style="37" customWidth="1"/>
    <col min="2" max="3" width="8.83203125" style="37"/>
    <col min="4" max="4" width="8.83203125" style="38"/>
    <col min="5" max="8" width="8.83203125" style="37"/>
    <col min="9" max="9" width="8.83203125" style="38"/>
    <col min="10" max="13" width="8.83203125" style="37"/>
    <col min="14" max="14" width="8.83203125" style="38"/>
    <col min="15" max="18" width="8.83203125" style="37"/>
    <col min="19" max="19" width="8.83203125" style="38"/>
    <col min="20" max="23" width="8.83203125" style="37"/>
    <col min="24" max="24" width="8.83203125" style="38"/>
    <col min="25" max="16384" width="8.83203125" style="37"/>
  </cols>
  <sheetData>
    <row r="1" spans="2:24" s="35" customFormat="1" ht="7.25" customHeight="1" x14ac:dyDescent="0.2">
      <c r="B1" s="33"/>
      <c r="C1" s="33"/>
      <c r="D1" s="34"/>
      <c r="E1" s="33"/>
      <c r="F1" s="33"/>
      <c r="I1" s="34"/>
      <c r="K1" s="33"/>
      <c r="N1" s="34"/>
      <c r="P1" s="33"/>
      <c r="S1" s="34"/>
      <c r="U1" s="33"/>
      <c r="X1" s="34"/>
    </row>
    <row r="2" spans="2:24" s="35" customFormat="1" ht="27.5" customHeight="1" x14ac:dyDescent="0.3">
      <c r="B2" s="36" t="s">
        <v>29</v>
      </c>
      <c r="C2" s="33"/>
      <c r="D2" s="34"/>
      <c r="E2" s="33"/>
      <c r="F2" s="33"/>
      <c r="I2" s="34"/>
      <c r="K2" s="33"/>
      <c r="N2" s="34"/>
      <c r="P2" s="33"/>
      <c r="S2" s="34"/>
      <c r="U2" s="33"/>
      <c r="X2" s="34"/>
    </row>
    <row r="3" spans="2:24" s="35" customFormat="1" ht="7.25" customHeight="1" x14ac:dyDescent="0.2">
      <c r="B3" s="33"/>
      <c r="C3" s="33"/>
      <c r="D3" s="34"/>
      <c r="E3" s="33"/>
      <c r="F3" s="33"/>
      <c r="I3" s="34"/>
      <c r="K3" s="33"/>
      <c r="N3" s="34"/>
      <c r="P3" s="33"/>
      <c r="S3" s="34"/>
      <c r="U3" s="33"/>
      <c r="X3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D06D-19F7-4963-9B0E-129146371DC5}">
  <dimension ref="B1:X5"/>
  <sheetViews>
    <sheetView zoomScale="85" zoomScaleNormal="85" workbookViewId="0">
      <selection activeCell="AE6" sqref="AE6"/>
    </sheetView>
  </sheetViews>
  <sheetFormatPr baseColWidth="10" defaultColWidth="8.83203125" defaultRowHeight="15" x14ac:dyDescent="0.2"/>
  <cols>
    <col min="1" max="1" width="3.1640625" style="37" customWidth="1"/>
    <col min="2" max="3" width="8.83203125" style="37"/>
    <col min="4" max="4" width="8.83203125" style="38"/>
    <col min="5" max="8" width="8.83203125" style="37"/>
    <col min="9" max="9" width="8.83203125" style="38"/>
    <col min="10" max="13" width="8.83203125" style="37"/>
    <col min="14" max="14" width="8.83203125" style="38"/>
    <col min="15" max="18" width="8.83203125" style="37"/>
    <col min="19" max="19" width="8.83203125" style="38"/>
    <col min="20" max="23" width="8.83203125" style="37"/>
    <col min="24" max="24" width="8.83203125" style="38"/>
    <col min="25" max="16384" width="8.83203125" style="37"/>
  </cols>
  <sheetData>
    <row r="1" spans="2:24" s="35" customFormat="1" ht="7.25" customHeight="1" x14ac:dyDescent="0.2">
      <c r="B1" s="33"/>
      <c r="C1" s="33"/>
      <c r="D1" s="34"/>
      <c r="E1" s="33"/>
      <c r="F1" s="33"/>
      <c r="I1" s="34"/>
      <c r="K1" s="33"/>
      <c r="N1" s="34"/>
      <c r="P1" s="33"/>
      <c r="S1" s="34"/>
      <c r="U1" s="33"/>
      <c r="X1" s="34"/>
    </row>
    <row r="2" spans="2:24" s="35" customFormat="1" ht="27.5" customHeight="1" x14ac:dyDescent="0.3">
      <c r="B2" s="36" t="s">
        <v>29</v>
      </c>
      <c r="C2" s="33"/>
      <c r="D2" s="34"/>
      <c r="E2" s="33"/>
      <c r="F2" s="33"/>
      <c r="I2" s="34"/>
      <c r="K2" s="33"/>
      <c r="N2" s="34"/>
      <c r="P2" s="33"/>
      <c r="S2" s="34"/>
      <c r="U2" s="33"/>
      <c r="X2" s="34"/>
    </row>
    <row r="3" spans="2:24" s="35" customFormat="1" ht="5" customHeight="1" x14ac:dyDescent="0.3">
      <c r="B3" s="36"/>
      <c r="C3" s="33"/>
      <c r="D3" s="34"/>
      <c r="E3" s="33"/>
      <c r="F3" s="33"/>
      <c r="I3" s="34"/>
      <c r="K3" s="33"/>
      <c r="N3" s="34"/>
      <c r="P3" s="33"/>
      <c r="S3" s="34"/>
      <c r="U3" s="33"/>
      <c r="X3" s="34"/>
    </row>
    <row r="4" spans="2:24" s="35" customFormat="1" ht="7.25" customHeight="1" x14ac:dyDescent="0.2">
      <c r="B4" s="33"/>
      <c r="C4" s="33"/>
      <c r="D4" s="34"/>
      <c r="E4" s="33"/>
      <c r="F4" s="33"/>
      <c r="I4" s="34"/>
      <c r="K4" s="33"/>
      <c r="N4" s="34"/>
      <c r="P4" s="33"/>
      <c r="S4" s="34"/>
      <c r="U4" s="33"/>
      <c r="X4" s="34"/>
    </row>
    <row r="5" spans="2:24" s="53" customFormat="1" ht="19.25" customHeight="1" x14ac:dyDescent="0.2">
      <c r="B5" s="52" t="s">
        <v>30</v>
      </c>
      <c r="D5" s="54"/>
      <c r="I5" s="54"/>
      <c r="N5" s="54"/>
      <c r="S5" s="54"/>
      <c r="X5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4941B-EE58-4E21-9CA4-12AFFBF0C4F4}">
  <sheetPr>
    <tabColor theme="1"/>
  </sheetPr>
  <dimension ref="B2:V44"/>
  <sheetViews>
    <sheetView showGridLines="0" zoomScale="85" zoomScaleNormal="85" workbookViewId="0">
      <selection activeCell="AD1" sqref="AD1"/>
    </sheetView>
  </sheetViews>
  <sheetFormatPr baseColWidth="10" defaultColWidth="8.83203125" defaultRowHeight="15" x14ac:dyDescent="0.2"/>
  <cols>
    <col min="1" max="1" width="3.1640625" customWidth="1"/>
  </cols>
  <sheetData>
    <row r="2" spans="2:22" ht="26" x14ac:dyDescent="0.3">
      <c r="B2" s="1" t="s">
        <v>33</v>
      </c>
    </row>
    <row r="3" spans="2:22" x14ac:dyDescent="0.2">
      <c r="B3" s="2" t="s">
        <v>680</v>
      </c>
    </row>
    <row r="5" spans="2:22" x14ac:dyDescent="0.2">
      <c r="B5" s="47" t="s">
        <v>285</v>
      </c>
    </row>
    <row r="7" spans="2:22" x14ac:dyDescent="0.2">
      <c r="B7" s="249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8"/>
    </row>
    <row r="8" spans="2:22" x14ac:dyDescent="0.2">
      <c r="B8" s="253" t="s">
        <v>673</v>
      </c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9"/>
    </row>
    <row r="9" spans="2:22" ht="14.5" customHeight="1" x14ac:dyDescent="0.2">
      <c r="B9" s="264" t="s">
        <v>674</v>
      </c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6"/>
      <c r="P9" s="263"/>
    </row>
    <row r="10" spans="2:22" x14ac:dyDescent="0.2">
      <c r="B10" s="267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9"/>
      <c r="P10" s="263"/>
    </row>
    <row r="12" spans="2:22" ht="16" x14ac:dyDescent="0.2">
      <c r="B12" s="56" t="s">
        <v>383</v>
      </c>
      <c r="C12" s="23"/>
      <c r="D12" s="23"/>
      <c r="E12" s="23"/>
      <c r="F12" s="23"/>
      <c r="G12" s="56"/>
      <c r="H12" s="23"/>
      <c r="I12" s="23"/>
      <c r="J12" s="23"/>
      <c r="K12" s="23"/>
      <c r="L12" s="56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31" spans="2:14" ht="16" x14ac:dyDescent="0.2">
      <c r="B31" s="56" t="s">
        <v>384</v>
      </c>
      <c r="C31" s="23"/>
      <c r="D31" s="23"/>
      <c r="E31" s="23"/>
      <c r="F31" s="23"/>
      <c r="G31" s="56"/>
      <c r="H31" s="23"/>
      <c r="I31" s="23"/>
      <c r="J31" s="23"/>
      <c r="K31" s="23"/>
      <c r="L31" s="56"/>
      <c r="M31" s="23"/>
      <c r="N31" s="23"/>
    </row>
    <row r="44" spans="2:14" ht="16" x14ac:dyDescent="0.2">
      <c r="B44" s="56" t="s">
        <v>385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</sheetData>
  <mergeCells count="1">
    <mergeCell ref="B9:O10"/>
  </mergeCells>
  <hyperlinks>
    <hyperlink ref="B5" location="'📌 Start'!A1" display="⮜ Start" xr:uid="{88E182C8-C605-4C06-BED0-808C555E5D6A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5B69-38A5-4DC1-A2AE-E31D3F6042D5}">
  <sheetPr>
    <tabColor theme="1"/>
  </sheetPr>
  <dimension ref="B2:D22"/>
  <sheetViews>
    <sheetView showGridLines="0" zoomScale="85" zoomScaleNormal="85" workbookViewId="0">
      <selection activeCell="T1" sqref="T1"/>
    </sheetView>
  </sheetViews>
  <sheetFormatPr baseColWidth="10" defaultColWidth="8.83203125" defaultRowHeight="15" x14ac:dyDescent="0.2"/>
  <cols>
    <col min="1" max="1" width="3.1640625" customWidth="1"/>
    <col min="2" max="2" width="19.1640625" customWidth="1"/>
    <col min="3" max="3" width="51.6640625" customWidth="1"/>
    <col min="4" max="4" width="48.6640625" customWidth="1"/>
  </cols>
  <sheetData>
    <row r="2" spans="2:4" ht="26" x14ac:dyDescent="0.3">
      <c r="B2" s="1" t="s">
        <v>677</v>
      </c>
    </row>
    <row r="3" spans="2:4" x14ac:dyDescent="0.2">
      <c r="B3" s="2" t="s">
        <v>679</v>
      </c>
    </row>
    <row r="5" spans="2:4" x14ac:dyDescent="0.2">
      <c r="B5" s="47" t="s">
        <v>285</v>
      </c>
    </row>
    <row r="6" spans="2:4" x14ac:dyDescent="0.2">
      <c r="B6" s="47"/>
    </row>
    <row r="7" spans="2:4" x14ac:dyDescent="0.2">
      <c r="B7" s="249"/>
      <c r="C7" s="250"/>
      <c r="D7" s="258"/>
    </row>
    <row r="8" spans="2:4" x14ac:dyDescent="0.2">
      <c r="B8" s="253" t="s">
        <v>676</v>
      </c>
      <c r="C8" s="254"/>
      <c r="D8" s="259"/>
    </row>
    <row r="9" spans="2:4" ht="14.5" customHeight="1" x14ac:dyDescent="0.2">
      <c r="B9" s="264" t="s">
        <v>690</v>
      </c>
      <c r="C9" s="265"/>
      <c r="D9" s="266"/>
    </row>
    <row r="10" spans="2:4" x14ac:dyDescent="0.2">
      <c r="B10" s="264"/>
      <c r="C10" s="265"/>
      <c r="D10" s="266"/>
    </row>
    <row r="11" spans="2:4" x14ac:dyDescent="0.2">
      <c r="B11" s="264"/>
      <c r="C11" s="265"/>
      <c r="D11" s="266"/>
    </row>
    <row r="12" spans="2:4" x14ac:dyDescent="0.2">
      <c r="B12" s="264"/>
      <c r="C12" s="265"/>
      <c r="D12" s="266"/>
    </row>
    <row r="13" spans="2:4" x14ac:dyDescent="0.2">
      <c r="B13" s="260"/>
      <c r="C13" s="261"/>
      <c r="D13" s="262"/>
    </row>
    <row r="15" spans="2:4" x14ac:dyDescent="0.2">
      <c r="B15" s="11" t="s">
        <v>698</v>
      </c>
      <c r="C15" s="11" t="s">
        <v>28</v>
      </c>
    </row>
    <row r="16" spans="2:4" x14ac:dyDescent="0.2">
      <c r="B16" s="47" t="s">
        <v>292</v>
      </c>
      <c r="C16" t="s">
        <v>691</v>
      </c>
    </row>
    <row r="17" spans="2:3" x14ac:dyDescent="0.2">
      <c r="B17" s="47" t="s">
        <v>650</v>
      </c>
      <c r="C17" t="s">
        <v>692</v>
      </c>
    </row>
    <row r="18" spans="2:3" x14ac:dyDescent="0.2">
      <c r="B18" s="47" t="s">
        <v>651</v>
      </c>
      <c r="C18" t="s">
        <v>693</v>
      </c>
    </row>
    <row r="19" spans="2:3" x14ac:dyDescent="0.2">
      <c r="B19" s="47" t="s">
        <v>498</v>
      </c>
      <c r="C19" t="s">
        <v>694</v>
      </c>
    </row>
    <row r="20" spans="2:3" x14ac:dyDescent="0.2">
      <c r="B20" s="47" t="s">
        <v>185</v>
      </c>
      <c r="C20" t="s">
        <v>695</v>
      </c>
    </row>
    <row r="21" spans="2:3" x14ac:dyDescent="0.2">
      <c r="B21" s="47" t="s">
        <v>445</v>
      </c>
      <c r="C21" t="s">
        <v>696</v>
      </c>
    </row>
    <row r="22" spans="2:3" x14ac:dyDescent="0.2">
      <c r="B22" s="47" t="s">
        <v>442</v>
      </c>
      <c r="C22" t="s">
        <v>697</v>
      </c>
    </row>
  </sheetData>
  <mergeCells count="1">
    <mergeCell ref="B9:D12"/>
  </mergeCells>
  <hyperlinks>
    <hyperlink ref="B5" location="'📌 Start'!A1" display="⮜ Start" xr:uid="{9E1B993D-DCEF-40B0-90DA-6F7F0A3A252D}"/>
    <hyperlink ref="B16" location="Benchmark!A1" display="Benchmark" xr:uid="{7A94B271-379A-4D06-8D36-A6D41FEB2F9B}"/>
    <hyperlink ref="B17" location="Forecast!A1" display="Forecast" xr:uid="{5FA3ADA9-1BDB-46C5-87D3-AE3DB379A16D}"/>
    <hyperlink ref="B18" location="Drivers!A1" display="Drivers" xr:uid="{DA4AD2B6-CECA-41DB-BBDA-9E8339F6B29B}"/>
    <hyperlink ref="B19" location="Comparison!A1" display="Comparison" xr:uid="{76C8AA90-F6CA-4A05-B6BE-06FF752E79A4}"/>
    <hyperlink ref="B20" location="Performance!A1" display="Performance" xr:uid="{19B7A1CE-B3AB-44BE-8696-9F7B9B78E7F8}"/>
    <hyperlink ref="B21" location="Composition!A1" display="Composition" xr:uid="{6F5226A6-D8D1-46C8-92D8-A4015574A704}"/>
    <hyperlink ref="B22" location="Progress!A1" display="Progress" xr:uid="{8748ABA3-AF8E-4C79-9674-C6DF3444AAF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330F-6C4F-422C-98F5-7DA2971CBF16}">
  <dimension ref="B2:AH35"/>
  <sheetViews>
    <sheetView showGridLines="0" zoomScale="85" zoomScaleNormal="85" workbookViewId="0">
      <selection activeCell="AE1" sqref="AE1"/>
    </sheetView>
  </sheetViews>
  <sheetFormatPr baseColWidth="10" defaultColWidth="8.83203125" defaultRowHeight="15" x14ac:dyDescent="0.2"/>
  <cols>
    <col min="1" max="1" width="3.1640625" customWidth="1"/>
    <col min="8" max="8" width="4.1640625" customWidth="1"/>
    <col min="13" max="13" width="4.1640625" customWidth="1"/>
    <col min="15" max="17" width="10.83203125" bestFit="1" customWidth="1"/>
    <col min="20" max="20" width="4.1640625" customWidth="1"/>
    <col min="21" max="21" width="8.33203125" customWidth="1"/>
    <col min="22" max="22" width="11.5" bestFit="1" customWidth="1"/>
    <col min="23" max="23" width="7" bestFit="1" customWidth="1"/>
    <col min="24" max="24" width="11.5" bestFit="1" customWidth="1"/>
    <col min="28" max="28" width="4.1640625" customWidth="1"/>
  </cols>
  <sheetData>
    <row r="2" spans="2:34" ht="26" x14ac:dyDescent="0.3">
      <c r="B2" s="1" t="s">
        <v>705</v>
      </c>
    </row>
    <row r="3" spans="2:34" x14ac:dyDescent="0.2">
      <c r="B3" s="2" t="s">
        <v>704</v>
      </c>
    </row>
    <row r="5" spans="2:34" x14ac:dyDescent="0.2">
      <c r="B5" s="47" t="s">
        <v>285</v>
      </c>
      <c r="C5" s="47" t="s">
        <v>663</v>
      </c>
    </row>
    <row r="7" spans="2:34" ht="17" thickBot="1" x14ac:dyDescent="0.25">
      <c r="B7" s="55" t="s">
        <v>293</v>
      </c>
      <c r="C7" s="26"/>
      <c r="D7" s="26"/>
      <c r="E7" s="26"/>
      <c r="F7" s="23"/>
      <c r="G7" s="23"/>
      <c r="I7" s="56" t="s">
        <v>448</v>
      </c>
      <c r="J7" s="23"/>
      <c r="K7" s="23"/>
      <c r="L7" s="23"/>
      <c r="N7" s="56" t="s">
        <v>423</v>
      </c>
      <c r="O7" s="23"/>
      <c r="P7" s="23"/>
      <c r="Q7" s="23"/>
      <c r="R7" s="23"/>
      <c r="S7" s="23"/>
      <c r="U7" s="55" t="s">
        <v>521</v>
      </c>
      <c r="V7" s="26"/>
      <c r="W7" s="26"/>
      <c r="X7" s="26"/>
      <c r="Y7" s="23"/>
      <c r="Z7" s="23"/>
      <c r="AA7" s="23"/>
      <c r="AC7" s="55" t="s">
        <v>419</v>
      </c>
      <c r="AD7" s="26"/>
      <c r="AE7" s="26"/>
      <c r="AF7" s="26"/>
      <c r="AG7" s="23"/>
      <c r="AH7" s="23"/>
    </row>
    <row r="21" spans="2:34" ht="16" x14ac:dyDescent="0.2">
      <c r="B21" s="105" t="s">
        <v>67</v>
      </c>
      <c r="C21" s="106"/>
      <c r="D21" s="106"/>
      <c r="E21" s="106"/>
      <c r="F21" s="106"/>
      <c r="G21" s="106"/>
      <c r="I21" s="105" t="s">
        <v>67</v>
      </c>
      <c r="J21" s="106"/>
      <c r="K21" s="106"/>
      <c r="L21" s="106"/>
      <c r="M21" s="112"/>
      <c r="N21" s="105" t="s">
        <v>67</v>
      </c>
      <c r="O21" s="106"/>
      <c r="P21" s="106"/>
      <c r="Q21" s="106"/>
      <c r="R21" s="106"/>
      <c r="S21" s="106"/>
      <c r="U21" s="105" t="s">
        <v>67</v>
      </c>
      <c r="V21" s="106"/>
      <c r="W21" s="106"/>
      <c r="X21" s="106"/>
      <c r="Y21" s="106"/>
      <c r="Z21" s="106"/>
      <c r="AA21" s="106"/>
      <c r="AC21" s="105" t="s">
        <v>67</v>
      </c>
      <c r="AD21" s="106"/>
      <c r="AE21" s="106"/>
      <c r="AF21" s="106"/>
      <c r="AG21" s="106"/>
      <c r="AH21" s="106"/>
    </row>
    <row r="23" spans="2:34" x14ac:dyDescent="0.2">
      <c r="B23" s="11" t="s">
        <v>18</v>
      </c>
      <c r="C23" s="11" t="s">
        <v>2</v>
      </c>
      <c r="D23" s="11" t="s">
        <v>292</v>
      </c>
      <c r="N23" s="10" t="s">
        <v>424</v>
      </c>
      <c r="O23" s="10" t="s">
        <v>420</v>
      </c>
      <c r="P23" s="10" t="s">
        <v>421</v>
      </c>
      <c r="Q23" s="10" t="s">
        <v>422</v>
      </c>
      <c r="U23" s="116" t="s">
        <v>18</v>
      </c>
      <c r="V23" s="116" t="s">
        <v>493</v>
      </c>
      <c r="W23" s="116" t="s">
        <v>411</v>
      </c>
      <c r="X23" s="116" t="s">
        <v>494</v>
      </c>
      <c r="Y23" s="116" t="s">
        <v>495</v>
      </c>
      <c r="Z23" s="116" t="s">
        <v>496</v>
      </c>
      <c r="AA23" s="116" t="s">
        <v>497</v>
      </c>
      <c r="AC23" s="98"/>
      <c r="AD23" s="41" t="s">
        <v>418</v>
      </c>
      <c r="AE23" s="41" t="s">
        <v>411</v>
      </c>
      <c r="AF23" s="41" t="s">
        <v>324</v>
      </c>
    </row>
    <row r="24" spans="2:34" x14ac:dyDescent="0.2">
      <c r="B24" t="s">
        <v>21</v>
      </c>
      <c r="C24" s="8">
        <v>19300</v>
      </c>
      <c r="D24" s="8">
        <v>20881.25</v>
      </c>
      <c r="I24" s="11" t="s">
        <v>393</v>
      </c>
      <c r="J24" s="11" t="s">
        <v>388</v>
      </c>
      <c r="K24" s="11" t="s">
        <v>386</v>
      </c>
      <c r="N24" s="5">
        <v>2026</v>
      </c>
      <c r="O24" s="101">
        <v>100000</v>
      </c>
      <c r="P24" s="101">
        <v>200000</v>
      </c>
      <c r="Q24" s="101">
        <v>500000</v>
      </c>
      <c r="U24" s="111" t="s">
        <v>21</v>
      </c>
      <c r="V24" s="111">
        <v>90</v>
      </c>
      <c r="W24" s="111">
        <v>96</v>
      </c>
      <c r="X24" s="111">
        <v>110</v>
      </c>
      <c r="Y24" s="104">
        <f>V24</f>
        <v>90</v>
      </c>
      <c r="Z24" s="104">
        <f>X24-V24</f>
        <v>20</v>
      </c>
      <c r="AA24" t="e">
        <f>IF(OR(W24&lt;V24, W24&gt;X24), W24,NA())</f>
        <v>#N/A</v>
      </c>
      <c r="AC24" s="99">
        <v>46388</v>
      </c>
      <c r="AD24" s="100">
        <v>0.41496598639455784</v>
      </c>
      <c r="AE24" s="100">
        <v>0.44353741496598642</v>
      </c>
      <c r="AF24" s="100" t="e">
        <v>#N/A</v>
      </c>
    </row>
    <row r="25" spans="2:34" x14ac:dyDescent="0.2">
      <c r="B25" t="s">
        <v>22</v>
      </c>
      <c r="C25" s="8">
        <v>24750</v>
      </c>
      <c r="D25" s="8">
        <v>23131.25</v>
      </c>
      <c r="I25" t="s">
        <v>446</v>
      </c>
      <c r="J25" s="93">
        <v>5000</v>
      </c>
      <c r="K25" s="93">
        <v>5500</v>
      </c>
      <c r="L25" s="93"/>
      <c r="N25" s="5">
        <v>2027</v>
      </c>
      <c r="O25" s="101">
        <v>120000</v>
      </c>
      <c r="P25" s="101">
        <v>200000</v>
      </c>
      <c r="Q25" s="101">
        <v>500000</v>
      </c>
      <c r="U25" s="111" t="s">
        <v>22</v>
      </c>
      <c r="V25" s="111">
        <v>90</v>
      </c>
      <c r="W25" s="111">
        <v>101</v>
      </c>
      <c r="X25" s="111">
        <v>110</v>
      </c>
      <c r="Y25" s="104">
        <f t="shared" ref="Y25:Y35" si="0">V25</f>
        <v>90</v>
      </c>
      <c r="Z25" s="104">
        <f t="shared" ref="Z25:Z35" si="1">X25-V25</f>
        <v>20</v>
      </c>
      <c r="AA25" t="e">
        <f t="shared" ref="AA25:AA35" si="2">IF(OR(W25&lt;V25, W25&gt;X25), W25,NA())</f>
        <v>#N/A</v>
      </c>
      <c r="AC25" s="99">
        <v>46419</v>
      </c>
      <c r="AD25" s="100">
        <v>0.4206896551724138</v>
      </c>
      <c r="AE25" s="100">
        <v>0.37917222963951935</v>
      </c>
      <c r="AF25" s="100">
        <v>0.37917222963951935</v>
      </c>
    </row>
    <row r="26" spans="2:34" x14ac:dyDescent="0.2">
      <c r="B26" t="s">
        <v>23</v>
      </c>
      <c r="C26" s="8">
        <v>20900</v>
      </c>
      <c r="D26" s="8">
        <v>24318.75</v>
      </c>
      <c r="I26" t="s">
        <v>377</v>
      </c>
      <c r="J26" s="93">
        <v>3500</v>
      </c>
      <c r="K26" s="93">
        <v>3100</v>
      </c>
      <c r="L26" s="93"/>
      <c r="N26" s="5">
        <v>2028</v>
      </c>
      <c r="O26" s="101">
        <v>140000</v>
      </c>
      <c r="P26" s="101">
        <v>200000</v>
      </c>
      <c r="Q26" s="101">
        <v>500000</v>
      </c>
      <c r="U26" s="111" t="s">
        <v>23</v>
      </c>
      <c r="V26" s="111">
        <v>90</v>
      </c>
      <c r="W26" s="111">
        <v>104</v>
      </c>
      <c r="X26" s="111">
        <v>110</v>
      </c>
      <c r="Y26" s="104">
        <f t="shared" si="0"/>
        <v>90</v>
      </c>
      <c r="Z26" s="104">
        <f t="shared" si="1"/>
        <v>20</v>
      </c>
      <c r="AA26" t="e">
        <f t="shared" si="2"/>
        <v>#N/A</v>
      </c>
      <c r="AC26" s="99">
        <v>46447</v>
      </c>
      <c r="AD26" s="100">
        <v>0.43835616438356162</v>
      </c>
      <c r="AE26" s="100">
        <v>0.5072944297082228</v>
      </c>
      <c r="AF26" s="100" t="e">
        <v>#N/A</v>
      </c>
    </row>
    <row r="27" spans="2:34" x14ac:dyDescent="0.2">
      <c r="B27" t="s">
        <v>24</v>
      </c>
      <c r="C27" s="8">
        <v>26150</v>
      </c>
      <c r="D27" s="8">
        <v>25329.166666666668</v>
      </c>
      <c r="I27" t="s">
        <v>417</v>
      </c>
      <c r="J27" s="93">
        <v>1000</v>
      </c>
      <c r="K27" s="93">
        <v>1600</v>
      </c>
      <c r="L27" s="93"/>
      <c r="N27" s="5">
        <v>2029</v>
      </c>
      <c r="O27" s="101">
        <v>200000</v>
      </c>
      <c r="P27" s="101">
        <v>200000</v>
      </c>
      <c r="Q27" s="101">
        <v>500000</v>
      </c>
      <c r="U27" s="111" t="s">
        <v>24</v>
      </c>
      <c r="V27" s="111">
        <v>90</v>
      </c>
      <c r="W27" s="111">
        <v>99</v>
      </c>
      <c r="X27" s="111">
        <v>110</v>
      </c>
      <c r="Y27" s="104">
        <f t="shared" si="0"/>
        <v>90</v>
      </c>
      <c r="Z27" s="104">
        <f t="shared" si="1"/>
        <v>20</v>
      </c>
      <c r="AA27" t="e">
        <f t="shared" si="2"/>
        <v>#N/A</v>
      </c>
      <c r="AC27" s="99">
        <v>46478</v>
      </c>
      <c r="AD27" s="100">
        <v>0.41496598639455784</v>
      </c>
      <c r="AE27" s="100">
        <v>0.4251012145748988</v>
      </c>
      <c r="AF27" s="100" t="e">
        <v>#N/A</v>
      </c>
    </row>
    <row r="28" spans="2:34" x14ac:dyDescent="0.2">
      <c r="B28" t="s">
        <v>25</v>
      </c>
      <c r="C28" s="8">
        <v>32420</v>
      </c>
      <c r="D28" s="8">
        <v>28077.083333333332</v>
      </c>
      <c r="I28" t="s">
        <v>447</v>
      </c>
      <c r="J28">
        <v>500</v>
      </c>
      <c r="K28">
        <v>800</v>
      </c>
      <c r="N28" s="5">
        <v>2030</v>
      </c>
      <c r="O28" s="101">
        <v>180000</v>
      </c>
      <c r="P28" s="101">
        <v>200000</v>
      </c>
      <c r="Q28" s="101">
        <v>500000</v>
      </c>
      <c r="U28" s="111" t="s">
        <v>25</v>
      </c>
      <c r="V28" s="111">
        <v>90</v>
      </c>
      <c r="W28" s="111">
        <v>107</v>
      </c>
      <c r="X28" s="111">
        <v>110</v>
      </c>
      <c r="Y28" s="104">
        <f t="shared" si="0"/>
        <v>90</v>
      </c>
      <c r="Z28" s="104">
        <f t="shared" si="1"/>
        <v>20</v>
      </c>
      <c r="AA28" t="e">
        <f t="shared" si="2"/>
        <v>#N/A</v>
      </c>
      <c r="AC28" s="99">
        <v>46508</v>
      </c>
      <c r="AD28" s="100">
        <v>0.4206896551724138</v>
      </c>
      <c r="AE28" s="100">
        <v>0.39972432804962094</v>
      </c>
      <c r="AF28" s="100" t="e">
        <v>#N/A</v>
      </c>
    </row>
    <row r="29" spans="2:34" x14ac:dyDescent="0.2">
      <c r="B29" t="s">
        <v>26</v>
      </c>
      <c r="C29" s="8">
        <v>24300</v>
      </c>
      <c r="D29" s="8">
        <v>26437.5</v>
      </c>
      <c r="N29" s="5">
        <v>2031</v>
      </c>
      <c r="O29" s="101">
        <v>240000</v>
      </c>
      <c r="P29" s="101">
        <v>200000</v>
      </c>
      <c r="Q29" s="101">
        <v>500000</v>
      </c>
      <c r="U29" s="111" t="s">
        <v>26</v>
      </c>
      <c r="V29" s="111">
        <v>90</v>
      </c>
      <c r="W29" s="111">
        <v>119</v>
      </c>
      <c r="X29" s="111">
        <v>110</v>
      </c>
      <c r="Y29" s="104">
        <f t="shared" si="0"/>
        <v>90</v>
      </c>
      <c r="Z29" s="104">
        <f t="shared" si="1"/>
        <v>20</v>
      </c>
      <c r="AA29">
        <f t="shared" si="2"/>
        <v>119</v>
      </c>
      <c r="AC29" s="99">
        <v>46539</v>
      </c>
      <c r="AD29" s="100">
        <v>0.4506849315068493</v>
      </c>
      <c r="AE29" s="100">
        <v>0.45276653171390013</v>
      </c>
      <c r="AF29" s="100" t="e">
        <v>#N/A</v>
      </c>
    </row>
    <row r="30" spans="2:34" x14ac:dyDescent="0.2">
      <c r="B30" t="s">
        <v>286</v>
      </c>
      <c r="C30" s="8">
        <v>24000</v>
      </c>
      <c r="D30" s="8">
        <v>29793.75</v>
      </c>
      <c r="N30" s="5">
        <v>2032</v>
      </c>
      <c r="O30" s="101">
        <v>300000</v>
      </c>
      <c r="P30" s="101">
        <v>200000</v>
      </c>
      <c r="Q30" s="101">
        <v>500000</v>
      </c>
      <c r="U30" s="111" t="s">
        <v>286</v>
      </c>
      <c r="V30" s="111">
        <v>90</v>
      </c>
      <c r="W30" s="111">
        <v>106</v>
      </c>
      <c r="X30" s="111">
        <v>110</v>
      </c>
      <c r="Y30" s="104">
        <f t="shared" si="0"/>
        <v>90</v>
      </c>
      <c r="Z30" s="104">
        <f t="shared" si="1"/>
        <v>20</v>
      </c>
      <c r="AA30" t="e">
        <f t="shared" si="2"/>
        <v>#N/A</v>
      </c>
      <c r="AC30" s="99">
        <v>46569</v>
      </c>
      <c r="AD30" s="100">
        <v>0.41496598639455784</v>
      </c>
      <c r="AE30" s="100">
        <v>0.37987421383647801</v>
      </c>
      <c r="AF30" s="100" t="e">
        <v>#N/A</v>
      </c>
    </row>
    <row r="31" spans="2:34" x14ac:dyDescent="0.2">
      <c r="B31" t="s">
        <v>287</v>
      </c>
      <c r="C31" s="8">
        <v>27250</v>
      </c>
      <c r="D31" s="8">
        <v>29116.666666666668</v>
      </c>
      <c r="N31" s="5">
        <v>2033</v>
      </c>
      <c r="O31" s="101">
        <v>280000</v>
      </c>
      <c r="P31" s="101">
        <v>200000</v>
      </c>
      <c r="Q31" s="101">
        <v>500000</v>
      </c>
      <c r="U31" s="111" t="s">
        <v>287</v>
      </c>
      <c r="V31" s="111">
        <v>90</v>
      </c>
      <c r="W31" s="111">
        <v>102</v>
      </c>
      <c r="X31" s="111">
        <v>110</v>
      </c>
      <c r="Y31" s="104">
        <f t="shared" si="0"/>
        <v>90</v>
      </c>
      <c r="Z31" s="104">
        <f t="shared" si="1"/>
        <v>20</v>
      </c>
      <c r="AA31" t="e">
        <f t="shared" si="2"/>
        <v>#N/A</v>
      </c>
      <c r="AC31" s="99">
        <v>46600</v>
      </c>
      <c r="AD31" s="100">
        <v>0.62758620689655176</v>
      </c>
      <c r="AE31" s="100">
        <v>0.58445040214477206</v>
      </c>
      <c r="AF31" s="100" t="e">
        <v>#N/A</v>
      </c>
    </row>
    <row r="32" spans="2:34" x14ac:dyDescent="0.2">
      <c r="B32" t="s">
        <v>288</v>
      </c>
      <c r="C32" s="8">
        <v>23000</v>
      </c>
      <c r="D32" s="8">
        <v>30868.75</v>
      </c>
      <c r="N32" s="5">
        <v>2034</v>
      </c>
      <c r="O32" s="101">
        <v>350000</v>
      </c>
      <c r="P32" s="101">
        <v>200000</v>
      </c>
      <c r="Q32" s="101">
        <v>500000</v>
      </c>
      <c r="U32" s="111" t="s">
        <v>288</v>
      </c>
      <c r="V32" s="111">
        <v>90</v>
      </c>
      <c r="W32" s="111">
        <v>94</v>
      </c>
      <c r="X32" s="111">
        <v>110</v>
      </c>
      <c r="Y32" s="104">
        <f t="shared" si="0"/>
        <v>90</v>
      </c>
      <c r="Z32" s="104">
        <f t="shared" si="1"/>
        <v>20</v>
      </c>
      <c r="AA32" t="e">
        <f t="shared" si="2"/>
        <v>#N/A</v>
      </c>
      <c r="AC32" s="99">
        <v>46631</v>
      </c>
      <c r="AD32" s="100">
        <v>0.44041095890410958</v>
      </c>
      <c r="AE32" s="100">
        <v>0.42371705963938971</v>
      </c>
      <c r="AF32" s="100" t="e">
        <v>#N/A</v>
      </c>
    </row>
    <row r="33" spans="2:32" x14ac:dyDescent="0.2">
      <c r="B33" t="s">
        <v>289</v>
      </c>
      <c r="C33" s="8">
        <v>28850</v>
      </c>
      <c r="D33" s="8">
        <v>30787.5</v>
      </c>
      <c r="N33" s="5">
        <v>2035</v>
      </c>
      <c r="O33" s="101">
        <v>360000</v>
      </c>
      <c r="P33" s="101">
        <v>200000</v>
      </c>
      <c r="Q33" s="101">
        <v>500000</v>
      </c>
      <c r="U33" s="111" t="s">
        <v>289</v>
      </c>
      <c r="V33" s="111">
        <v>90</v>
      </c>
      <c r="W33" s="111">
        <v>80</v>
      </c>
      <c r="X33" s="111">
        <v>110</v>
      </c>
      <c r="Y33" s="104">
        <f t="shared" si="0"/>
        <v>90</v>
      </c>
      <c r="Z33" s="104">
        <f t="shared" si="1"/>
        <v>20</v>
      </c>
      <c r="AA33">
        <f t="shared" si="2"/>
        <v>80</v>
      </c>
      <c r="AC33" s="99">
        <v>46661</v>
      </c>
      <c r="AD33" s="100">
        <v>0.41496598639455784</v>
      </c>
      <c r="AE33" s="100">
        <v>0.45416666666666666</v>
      </c>
      <c r="AF33" s="100" t="e">
        <v>#N/A</v>
      </c>
    </row>
    <row r="34" spans="2:32" x14ac:dyDescent="0.2">
      <c r="B34" t="s">
        <v>290</v>
      </c>
      <c r="C34" s="8">
        <v>32600</v>
      </c>
      <c r="D34" s="8">
        <v>33472.916666666664</v>
      </c>
      <c r="N34" s="5">
        <v>2036</v>
      </c>
      <c r="O34" s="101">
        <v>390000</v>
      </c>
      <c r="P34" s="101">
        <v>200000</v>
      </c>
      <c r="Q34" s="101">
        <v>500000</v>
      </c>
      <c r="U34" s="111" t="s">
        <v>290</v>
      </c>
      <c r="V34" s="111">
        <v>90</v>
      </c>
      <c r="W34" s="111">
        <v>97</v>
      </c>
      <c r="X34" s="111">
        <v>110</v>
      </c>
      <c r="Y34" s="104">
        <f t="shared" si="0"/>
        <v>90</v>
      </c>
      <c r="Z34" s="104">
        <f t="shared" si="1"/>
        <v>20</v>
      </c>
      <c r="AA34" t="e">
        <f t="shared" si="2"/>
        <v>#N/A</v>
      </c>
      <c r="AC34" s="99">
        <v>46692</v>
      </c>
      <c r="AD34" s="100">
        <v>0.3935483870967742</v>
      </c>
      <c r="AE34" s="100">
        <v>0.38612565445026176</v>
      </c>
      <c r="AF34" s="100" t="e">
        <v>#N/A</v>
      </c>
    </row>
    <row r="35" spans="2:32" x14ac:dyDescent="0.2">
      <c r="B35" t="s">
        <v>291</v>
      </c>
      <c r="C35" s="8">
        <v>40500</v>
      </c>
      <c r="D35" s="8">
        <v>36343.75</v>
      </c>
      <c r="N35" s="5">
        <v>2037</v>
      </c>
      <c r="O35" s="101">
        <v>420000</v>
      </c>
      <c r="P35" s="101">
        <v>200000</v>
      </c>
      <c r="Q35" s="101">
        <v>500000</v>
      </c>
      <c r="U35" s="111" t="s">
        <v>291</v>
      </c>
      <c r="V35" s="111">
        <v>90</v>
      </c>
      <c r="W35" s="111">
        <v>105</v>
      </c>
      <c r="X35" s="111">
        <v>110</v>
      </c>
      <c r="Y35" s="104">
        <f t="shared" si="0"/>
        <v>90</v>
      </c>
      <c r="Z35" s="104">
        <f t="shared" si="1"/>
        <v>20</v>
      </c>
      <c r="AA35" t="e">
        <f t="shared" si="2"/>
        <v>#N/A</v>
      </c>
      <c r="AC35" s="99">
        <v>46722</v>
      </c>
      <c r="AD35" s="100">
        <v>0.48910256410256409</v>
      </c>
      <c r="AE35" s="100">
        <v>0.45309625996321273</v>
      </c>
      <c r="AF35" s="100" t="e">
        <v>#N/A</v>
      </c>
    </row>
  </sheetData>
  <phoneticPr fontId="26" type="noConversion"/>
  <hyperlinks>
    <hyperlink ref="C5" location="'📈 Chart Designs ➤'!B5" display="⮜ _All Chart Designs" xr:uid="{F145F5DA-2FC8-43FD-84FF-B76064B37D9C}"/>
    <hyperlink ref="B5" location="'📌 Start'!A1" display="⮜ Start" xr:uid="{75879415-38A9-4DAE-96CE-23B32A21042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B63FF-6D30-4E3C-A974-5965B0B94716}">
  <dimension ref="B2:AB35"/>
  <sheetViews>
    <sheetView showGridLines="0" zoomScale="85" zoomScaleNormal="85" workbookViewId="0">
      <selection activeCell="AF1" sqref="AF1"/>
    </sheetView>
  </sheetViews>
  <sheetFormatPr baseColWidth="10" defaultColWidth="8.83203125" defaultRowHeight="15" x14ac:dyDescent="0.2"/>
  <cols>
    <col min="1" max="1" width="3.1640625" customWidth="1"/>
    <col min="8" max="8" width="4.1640625" customWidth="1"/>
    <col min="15" max="15" width="4.1640625" customWidth="1"/>
    <col min="22" max="22" width="4.1640625" customWidth="1"/>
  </cols>
  <sheetData>
    <row r="2" spans="2:28" ht="26" x14ac:dyDescent="0.3">
      <c r="B2" s="1" t="s">
        <v>706</v>
      </c>
    </row>
    <row r="3" spans="2:28" x14ac:dyDescent="0.2">
      <c r="B3" s="2" t="s">
        <v>707</v>
      </c>
    </row>
    <row r="5" spans="2:28" x14ac:dyDescent="0.2">
      <c r="B5" s="47" t="s">
        <v>285</v>
      </c>
      <c r="C5" s="47" t="s">
        <v>663</v>
      </c>
    </row>
    <row r="7" spans="2:28" ht="17" thickBot="1" x14ac:dyDescent="0.25">
      <c r="B7" s="55" t="s">
        <v>431</v>
      </c>
      <c r="C7" s="26"/>
      <c r="D7" s="26"/>
      <c r="E7" s="26"/>
      <c r="F7" s="23"/>
      <c r="G7" s="23"/>
      <c r="I7" s="55" t="s">
        <v>431</v>
      </c>
      <c r="J7" s="26"/>
      <c r="K7" s="26"/>
      <c r="L7" s="26"/>
      <c r="M7" s="23"/>
      <c r="N7" s="23"/>
      <c r="P7" s="55" t="s">
        <v>431</v>
      </c>
      <c r="Q7" s="26"/>
      <c r="R7" s="26"/>
      <c r="S7" s="26"/>
      <c r="T7" s="23"/>
      <c r="U7" s="23"/>
      <c r="W7" s="55" t="s">
        <v>432</v>
      </c>
      <c r="X7" s="26"/>
      <c r="Y7" s="26"/>
      <c r="Z7" s="26"/>
      <c r="AA7" s="23"/>
      <c r="AB7" s="23"/>
    </row>
    <row r="21" spans="2:28" ht="16" x14ac:dyDescent="0.2">
      <c r="B21" s="105" t="s">
        <v>67</v>
      </c>
      <c r="C21" s="106"/>
      <c r="D21" s="106"/>
      <c r="E21" s="106"/>
      <c r="F21" s="106"/>
      <c r="G21" s="106"/>
      <c r="I21" s="105" t="s">
        <v>67</v>
      </c>
      <c r="J21" s="106"/>
      <c r="K21" s="106"/>
      <c r="L21" s="106"/>
      <c r="M21" s="106"/>
      <c r="N21" s="106"/>
      <c r="P21" s="105" t="s">
        <v>67</v>
      </c>
      <c r="Q21" s="106"/>
      <c r="R21" s="106"/>
      <c r="S21" s="106"/>
      <c r="T21" s="106"/>
      <c r="U21" s="106"/>
      <c r="W21" s="105" t="s">
        <v>67</v>
      </c>
      <c r="X21" s="106"/>
      <c r="Y21" s="106"/>
      <c r="Z21" s="106"/>
      <c r="AA21" s="106"/>
      <c r="AB21" s="106"/>
    </row>
    <row r="23" spans="2:28" x14ac:dyDescent="0.2">
      <c r="B23" s="98"/>
      <c r="C23" s="41" t="s">
        <v>435</v>
      </c>
      <c r="D23" s="41" t="s">
        <v>411</v>
      </c>
      <c r="I23" s="98"/>
      <c r="J23" s="41" t="s">
        <v>411</v>
      </c>
      <c r="K23" s="41" t="s">
        <v>434</v>
      </c>
      <c r="L23" s="41" t="s">
        <v>435</v>
      </c>
      <c r="M23" s="41" t="s">
        <v>436</v>
      </c>
      <c r="N23" s="41" t="s">
        <v>433</v>
      </c>
      <c r="P23" s="98"/>
      <c r="Q23" s="41" t="s">
        <v>411</v>
      </c>
      <c r="R23" s="41" t="s">
        <v>435</v>
      </c>
      <c r="W23" s="98"/>
      <c r="X23" s="41" t="s">
        <v>411</v>
      </c>
      <c r="Y23" s="41" t="s">
        <v>434</v>
      </c>
      <c r="Z23" s="41" t="s">
        <v>435</v>
      </c>
      <c r="AA23" s="41" t="s">
        <v>436</v>
      </c>
    </row>
    <row r="24" spans="2:28" x14ac:dyDescent="0.2">
      <c r="B24" s="99">
        <v>46388</v>
      </c>
      <c r="C24" s="102" t="e">
        <f>NA()</f>
        <v>#N/A</v>
      </c>
      <c r="D24" s="102">
        <v>100</v>
      </c>
      <c r="I24" s="99">
        <v>46388</v>
      </c>
      <c r="J24" s="102">
        <v>100</v>
      </c>
      <c r="K24" s="102" t="e">
        <f>NA()</f>
        <v>#N/A</v>
      </c>
      <c r="L24" s="102" t="e">
        <f>NA()</f>
        <v>#N/A</v>
      </c>
      <c r="M24" t="e">
        <f>NA()</f>
        <v>#N/A</v>
      </c>
      <c r="N24" s="104" t="e">
        <f>M24-K24</f>
        <v>#N/A</v>
      </c>
      <c r="P24" s="99">
        <v>46388</v>
      </c>
      <c r="Q24" s="102">
        <v>20</v>
      </c>
      <c r="R24" s="102" t="e">
        <f>NA()</f>
        <v>#N/A</v>
      </c>
      <c r="W24" s="99">
        <v>46388</v>
      </c>
      <c r="X24" s="102">
        <v>100</v>
      </c>
      <c r="Y24" s="102" t="e">
        <f>NA()</f>
        <v>#N/A</v>
      </c>
      <c r="Z24" s="102" t="e">
        <f>NA()</f>
        <v>#N/A</v>
      </c>
      <c r="AA24" t="e">
        <f>NA()</f>
        <v>#N/A</v>
      </c>
    </row>
    <row r="25" spans="2:28" x14ac:dyDescent="0.2">
      <c r="B25" s="99">
        <v>46419</v>
      </c>
      <c r="C25" s="102" t="e">
        <f>NA()</f>
        <v>#N/A</v>
      </c>
      <c r="D25" s="102">
        <v>120</v>
      </c>
      <c r="G25" s="104"/>
      <c r="I25" s="99">
        <v>46419</v>
      </c>
      <c r="J25" s="102">
        <f>J24*1.1</f>
        <v>110.00000000000001</v>
      </c>
      <c r="K25" s="102" t="e">
        <f>NA()</f>
        <v>#N/A</v>
      </c>
      <c r="L25" s="102" t="e">
        <f>NA()</f>
        <v>#N/A</v>
      </c>
      <c r="M25" t="e">
        <f>NA()</f>
        <v>#N/A</v>
      </c>
      <c r="N25" s="104" t="e">
        <f t="shared" ref="N25:N35" si="0">M25-K25</f>
        <v>#N/A</v>
      </c>
      <c r="P25" s="99">
        <v>46419</v>
      </c>
      <c r="Q25" s="102">
        <f>Q24*1.1</f>
        <v>22</v>
      </c>
      <c r="R25" s="102" t="e">
        <f>NA()</f>
        <v>#N/A</v>
      </c>
      <c r="W25" s="99">
        <v>46419</v>
      </c>
      <c r="X25" s="102">
        <f>X24*1.1</f>
        <v>110.00000000000001</v>
      </c>
      <c r="Y25" s="102" t="e">
        <f>NA()</f>
        <v>#N/A</v>
      </c>
      <c r="Z25" s="102" t="e">
        <f>NA()</f>
        <v>#N/A</v>
      </c>
      <c r="AA25" t="e">
        <f>NA()</f>
        <v>#N/A</v>
      </c>
    </row>
    <row r="26" spans="2:28" x14ac:dyDescent="0.2">
      <c r="B26" s="99">
        <v>46447</v>
      </c>
      <c r="C26" s="102" t="e">
        <f>NA()</f>
        <v>#N/A</v>
      </c>
      <c r="D26" s="102">
        <v>115</v>
      </c>
      <c r="G26" s="104"/>
      <c r="I26" s="99">
        <v>46447</v>
      </c>
      <c r="J26" s="102">
        <f t="shared" ref="J26:J29" si="1">J25*1.1</f>
        <v>121.00000000000003</v>
      </c>
      <c r="K26" s="102" t="e">
        <f>NA()</f>
        <v>#N/A</v>
      </c>
      <c r="L26" s="102" t="e">
        <f>NA()</f>
        <v>#N/A</v>
      </c>
      <c r="M26" t="e">
        <f>NA()</f>
        <v>#N/A</v>
      </c>
      <c r="N26" s="104" t="e">
        <f t="shared" si="0"/>
        <v>#N/A</v>
      </c>
      <c r="P26" s="99">
        <v>46447</v>
      </c>
      <c r="Q26" s="102">
        <f t="shared" ref="Q26:Q29" si="2">Q25*1.1</f>
        <v>24.200000000000003</v>
      </c>
      <c r="R26" s="102" t="e">
        <f>NA()</f>
        <v>#N/A</v>
      </c>
      <c r="W26" s="99">
        <v>46447</v>
      </c>
      <c r="X26" s="102">
        <f t="shared" ref="X26:X29" si="3">X25*1.1</f>
        <v>121.00000000000003</v>
      </c>
      <c r="Y26" s="102" t="e">
        <f>NA()</f>
        <v>#N/A</v>
      </c>
      <c r="Z26" s="102" t="e">
        <f>NA()</f>
        <v>#N/A</v>
      </c>
      <c r="AA26" t="e">
        <f>NA()</f>
        <v>#N/A</v>
      </c>
    </row>
    <row r="27" spans="2:28" x14ac:dyDescent="0.2">
      <c r="B27" s="99">
        <v>46478</v>
      </c>
      <c r="C27" s="102" t="e">
        <f>NA()</f>
        <v>#N/A</v>
      </c>
      <c r="D27" s="102">
        <v>100</v>
      </c>
      <c r="G27" s="104"/>
      <c r="I27" s="99">
        <v>46478</v>
      </c>
      <c r="J27" s="102">
        <f t="shared" si="1"/>
        <v>133.10000000000005</v>
      </c>
      <c r="K27" s="102" t="e">
        <f>NA()</f>
        <v>#N/A</v>
      </c>
      <c r="L27" s="102" t="e">
        <f>NA()</f>
        <v>#N/A</v>
      </c>
      <c r="M27" t="e">
        <f>NA()</f>
        <v>#N/A</v>
      </c>
      <c r="N27" s="104" t="e">
        <f t="shared" si="0"/>
        <v>#N/A</v>
      </c>
      <c r="P27" s="99">
        <v>46478</v>
      </c>
      <c r="Q27" s="102">
        <f t="shared" si="2"/>
        <v>26.620000000000005</v>
      </c>
      <c r="R27" s="102" t="e">
        <f>NA()</f>
        <v>#N/A</v>
      </c>
      <c r="W27" s="99">
        <v>46478</v>
      </c>
      <c r="X27" s="102">
        <f t="shared" si="3"/>
        <v>133.10000000000005</v>
      </c>
      <c r="Y27" s="102" t="e">
        <f>NA()</f>
        <v>#N/A</v>
      </c>
      <c r="Z27" s="102" t="e">
        <f>NA()</f>
        <v>#N/A</v>
      </c>
      <c r="AA27" t="e">
        <f>NA()</f>
        <v>#N/A</v>
      </c>
    </row>
    <row r="28" spans="2:28" x14ac:dyDescent="0.2">
      <c r="B28" s="99">
        <v>46508</v>
      </c>
      <c r="C28" s="102" t="e">
        <f>NA()</f>
        <v>#N/A</v>
      </c>
      <c r="D28" s="102">
        <v>130</v>
      </c>
      <c r="G28" s="104"/>
      <c r="I28" s="99">
        <v>46508</v>
      </c>
      <c r="J28" s="102">
        <f t="shared" si="1"/>
        <v>146.41000000000008</v>
      </c>
      <c r="K28" s="102" t="e">
        <f>NA()</f>
        <v>#N/A</v>
      </c>
      <c r="L28" s="102" t="e">
        <f>NA()</f>
        <v>#N/A</v>
      </c>
      <c r="M28" t="e">
        <f>NA()</f>
        <v>#N/A</v>
      </c>
      <c r="N28" s="104" t="e">
        <f t="shared" si="0"/>
        <v>#N/A</v>
      </c>
      <c r="P28" s="99">
        <v>46508</v>
      </c>
      <c r="Q28" s="102">
        <f t="shared" si="2"/>
        <v>29.282000000000007</v>
      </c>
      <c r="R28" s="102" t="e">
        <f>NA()</f>
        <v>#N/A</v>
      </c>
      <c r="W28" s="99">
        <v>46508</v>
      </c>
      <c r="X28" s="102">
        <f t="shared" si="3"/>
        <v>146.41000000000008</v>
      </c>
      <c r="Y28" s="102" t="e">
        <f>NA()</f>
        <v>#N/A</v>
      </c>
      <c r="Z28" s="102" t="e">
        <f>NA()</f>
        <v>#N/A</v>
      </c>
      <c r="AA28" t="e">
        <f>NA()</f>
        <v>#N/A</v>
      </c>
    </row>
    <row r="29" spans="2:28" x14ac:dyDescent="0.2">
      <c r="B29" s="99">
        <v>46539</v>
      </c>
      <c r="C29" s="102">
        <f>D29</f>
        <v>150</v>
      </c>
      <c r="D29" s="102">
        <v>150</v>
      </c>
      <c r="F29" s="102"/>
      <c r="G29" s="104"/>
      <c r="I29" s="99">
        <v>46539</v>
      </c>
      <c r="J29" s="102">
        <f t="shared" si="1"/>
        <v>161.0510000000001</v>
      </c>
      <c r="K29" s="102">
        <f>J29</f>
        <v>161.0510000000001</v>
      </c>
      <c r="L29" s="102">
        <f t="shared" ref="L29:M29" si="4">K29</f>
        <v>161.0510000000001</v>
      </c>
      <c r="M29" s="102">
        <f t="shared" si="4"/>
        <v>161.0510000000001</v>
      </c>
      <c r="N29" s="104">
        <f t="shared" si="0"/>
        <v>0</v>
      </c>
      <c r="P29" s="99">
        <v>46539</v>
      </c>
      <c r="Q29" s="102">
        <f t="shared" si="2"/>
        <v>32.210200000000007</v>
      </c>
      <c r="R29" s="102" t="e">
        <f>NA()</f>
        <v>#N/A</v>
      </c>
      <c r="W29" s="99">
        <v>46539</v>
      </c>
      <c r="X29" s="102">
        <f t="shared" si="3"/>
        <v>161.0510000000001</v>
      </c>
      <c r="Y29" s="102">
        <f>X29</f>
        <v>161.0510000000001</v>
      </c>
      <c r="Z29" s="102">
        <f t="shared" ref="Z29:AA29" si="5">Y29</f>
        <v>161.0510000000001</v>
      </c>
      <c r="AA29" s="102">
        <f t="shared" si="5"/>
        <v>161.0510000000001</v>
      </c>
    </row>
    <row r="30" spans="2:28" x14ac:dyDescent="0.2">
      <c r="B30" s="99">
        <v>46569</v>
      </c>
      <c r="C30" s="102">
        <v>170</v>
      </c>
      <c r="D30" s="102" t="e">
        <f>NA()</f>
        <v>#N/A</v>
      </c>
      <c r="F30" s="103"/>
      <c r="G30" s="104"/>
      <c r="I30" s="99">
        <v>46569</v>
      </c>
      <c r="J30" s="102" t="e">
        <f>NA()</f>
        <v>#N/A</v>
      </c>
      <c r="K30" s="102">
        <f>K29*0.95</f>
        <v>152.99845000000008</v>
      </c>
      <c r="L30" s="102">
        <f>L29*1.1</f>
        <v>177.15610000000012</v>
      </c>
      <c r="M30" s="103">
        <f>M29*1.2</f>
        <v>193.26120000000012</v>
      </c>
      <c r="N30" s="104">
        <f t="shared" si="0"/>
        <v>40.26275000000004</v>
      </c>
      <c r="P30" s="99">
        <v>46569</v>
      </c>
      <c r="Q30" s="102" t="e">
        <f>NA()</f>
        <v>#N/A</v>
      </c>
      <c r="R30" s="102">
        <f>Q29*1.1</f>
        <v>35.43122000000001</v>
      </c>
      <c r="W30" s="99">
        <v>46569</v>
      </c>
      <c r="X30" s="102" t="e">
        <f>NA()</f>
        <v>#N/A</v>
      </c>
      <c r="Y30" s="102">
        <f>Z30*0.9</f>
        <v>159.44049000000012</v>
      </c>
      <c r="Z30" s="102">
        <f>Z29*1.1</f>
        <v>177.15610000000012</v>
      </c>
      <c r="AA30" s="103">
        <f>AA29*1.2</f>
        <v>193.26120000000012</v>
      </c>
    </row>
    <row r="31" spans="2:28" x14ac:dyDescent="0.2">
      <c r="B31" s="99">
        <v>46600</v>
      </c>
      <c r="C31" s="102">
        <v>190</v>
      </c>
      <c r="D31" s="102" t="e">
        <f>NA()</f>
        <v>#N/A</v>
      </c>
      <c r="F31" s="103"/>
      <c r="G31" s="104"/>
      <c r="I31" s="99">
        <v>46600</v>
      </c>
      <c r="J31" s="102" t="e">
        <f>NA()</f>
        <v>#N/A</v>
      </c>
      <c r="K31" s="102">
        <f t="shared" ref="K31:K35" si="6">K30*0.95</f>
        <v>145.34852750000007</v>
      </c>
      <c r="L31" s="102">
        <f t="shared" ref="L31:L35" si="7">L30*1.1</f>
        <v>194.87171000000015</v>
      </c>
      <c r="M31" s="103">
        <f t="shared" ref="M31:M35" si="8">M30*1.2</f>
        <v>231.91344000000012</v>
      </c>
      <c r="N31" s="104">
        <f t="shared" si="0"/>
        <v>86.564912500000048</v>
      </c>
      <c r="P31" s="99">
        <v>46600</v>
      </c>
      <c r="Q31" s="102" t="e">
        <f>NA()</f>
        <v>#N/A</v>
      </c>
      <c r="R31" s="102">
        <f t="shared" ref="R31:R35" si="9">R30*1.1</f>
        <v>38.974342000000014</v>
      </c>
      <c r="W31" s="99">
        <v>46600</v>
      </c>
      <c r="X31" s="102" t="e">
        <f>NA()</f>
        <v>#N/A</v>
      </c>
      <c r="Y31" s="102">
        <f t="shared" ref="Y31:Y35" si="10">Y30*0.95</f>
        <v>151.46846550000012</v>
      </c>
      <c r="Z31" s="102">
        <f t="shared" ref="Z31:Z35" si="11">Z30*1.1</f>
        <v>194.87171000000015</v>
      </c>
      <c r="AA31" s="103">
        <f t="shared" ref="AA31:AA35" si="12">AA30*1.2</f>
        <v>231.91344000000012</v>
      </c>
    </row>
    <row r="32" spans="2:28" x14ac:dyDescent="0.2">
      <c r="B32" s="99">
        <v>46631</v>
      </c>
      <c r="C32" s="102">
        <v>180</v>
      </c>
      <c r="D32" s="102" t="e">
        <f>NA()</f>
        <v>#N/A</v>
      </c>
      <c r="F32" s="103"/>
      <c r="G32" s="104"/>
      <c r="I32" s="99">
        <v>46631</v>
      </c>
      <c r="J32" s="102" t="e">
        <f>NA()</f>
        <v>#N/A</v>
      </c>
      <c r="K32" s="102">
        <f t="shared" si="6"/>
        <v>138.08110112500006</v>
      </c>
      <c r="L32" s="102">
        <f t="shared" si="7"/>
        <v>214.3588810000002</v>
      </c>
      <c r="M32" s="103">
        <f t="shared" si="8"/>
        <v>278.29612800000012</v>
      </c>
      <c r="N32" s="104">
        <f t="shared" si="0"/>
        <v>140.21502687500006</v>
      </c>
      <c r="P32" s="99">
        <v>46631</v>
      </c>
      <c r="Q32" s="102" t="e">
        <f>NA()</f>
        <v>#N/A</v>
      </c>
      <c r="R32" s="102">
        <f t="shared" si="9"/>
        <v>42.871776200000021</v>
      </c>
      <c r="W32" s="99">
        <v>46631</v>
      </c>
      <c r="X32" s="102" t="e">
        <f>NA()</f>
        <v>#N/A</v>
      </c>
      <c r="Y32" s="102">
        <f t="shared" si="10"/>
        <v>143.89504222500011</v>
      </c>
      <c r="Z32" s="102">
        <f t="shared" si="11"/>
        <v>214.3588810000002</v>
      </c>
      <c r="AA32" s="103">
        <f t="shared" si="12"/>
        <v>278.29612800000012</v>
      </c>
    </row>
    <row r="33" spans="2:27" x14ac:dyDescent="0.2">
      <c r="B33" s="99">
        <v>46661</v>
      </c>
      <c r="C33" s="102">
        <v>200</v>
      </c>
      <c r="D33" s="102" t="e">
        <f>NA()</f>
        <v>#N/A</v>
      </c>
      <c r="F33" s="103"/>
      <c r="G33" s="104"/>
      <c r="I33" s="99">
        <v>46661</v>
      </c>
      <c r="J33" s="102" t="e">
        <f>NA()</f>
        <v>#N/A</v>
      </c>
      <c r="K33" s="102">
        <f t="shared" si="6"/>
        <v>131.17704606875006</v>
      </c>
      <c r="L33" s="102">
        <f t="shared" si="7"/>
        <v>235.79476910000022</v>
      </c>
      <c r="M33" s="103">
        <f t="shared" si="8"/>
        <v>333.95535360000014</v>
      </c>
      <c r="N33" s="104">
        <f t="shared" si="0"/>
        <v>202.77830753125008</v>
      </c>
      <c r="P33" s="99">
        <v>46661</v>
      </c>
      <c r="Q33" s="102" t="e">
        <f>NA()</f>
        <v>#N/A</v>
      </c>
      <c r="R33" s="102">
        <f t="shared" si="9"/>
        <v>47.158953820000029</v>
      </c>
      <c r="W33" s="99">
        <v>46661</v>
      </c>
      <c r="X33" s="102" t="e">
        <f>NA()</f>
        <v>#N/A</v>
      </c>
      <c r="Y33" s="102">
        <f t="shared" si="10"/>
        <v>136.7002901137501</v>
      </c>
      <c r="Z33" s="102">
        <f t="shared" si="11"/>
        <v>235.79476910000022</v>
      </c>
      <c r="AA33" s="103">
        <f t="shared" si="12"/>
        <v>333.95535360000014</v>
      </c>
    </row>
    <row r="34" spans="2:27" x14ac:dyDescent="0.2">
      <c r="B34" s="99">
        <v>46692</v>
      </c>
      <c r="C34" s="102">
        <v>240</v>
      </c>
      <c r="D34" s="102" t="e">
        <f>NA()</f>
        <v>#N/A</v>
      </c>
      <c r="F34" s="103"/>
      <c r="G34" s="104"/>
      <c r="I34" s="99">
        <v>46692</v>
      </c>
      <c r="J34" s="102" t="e">
        <f>NA()</f>
        <v>#N/A</v>
      </c>
      <c r="K34" s="102">
        <f t="shared" si="6"/>
        <v>124.61819376531255</v>
      </c>
      <c r="L34" s="102">
        <f t="shared" si="7"/>
        <v>259.37424601000026</v>
      </c>
      <c r="M34" s="103">
        <f t="shared" si="8"/>
        <v>400.74642432000013</v>
      </c>
      <c r="N34" s="104">
        <f t="shared" si="0"/>
        <v>276.12823055468755</v>
      </c>
      <c r="P34" s="99">
        <v>46692</v>
      </c>
      <c r="Q34" s="102" t="e">
        <f>NA()</f>
        <v>#N/A</v>
      </c>
      <c r="R34" s="102">
        <f t="shared" si="9"/>
        <v>51.874849202000036</v>
      </c>
      <c r="W34" s="99">
        <v>46692</v>
      </c>
      <c r="X34" s="102" t="e">
        <f>NA()</f>
        <v>#N/A</v>
      </c>
      <c r="Y34" s="102">
        <f t="shared" si="10"/>
        <v>129.86527560806257</v>
      </c>
      <c r="Z34" s="102">
        <f t="shared" si="11"/>
        <v>259.37424601000026</v>
      </c>
      <c r="AA34" s="103">
        <f t="shared" si="12"/>
        <v>400.74642432000013</v>
      </c>
    </row>
    <row r="35" spans="2:27" x14ac:dyDescent="0.2">
      <c r="B35" s="99">
        <v>46722</v>
      </c>
      <c r="C35" s="102">
        <v>280</v>
      </c>
      <c r="D35" s="102" t="e">
        <f>NA()</f>
        <v>#N/A</v>
      </c>
      <c r="F35" s="103"/>
      <c r="G35" s="104"/>
      <c r="I35" s="99">
        <v>46722</v>
      </c>
      <c r="J35" s="102" t="e">
        <f>NA()</f>
        <v>#N/A</v>
      </c>
      <c r="K35" s="102">
        <f t="shared" si="6"/>
        <v>118.38728407704693</v>
      </c>
      <c r="L35" s="102">
        <f t="shared" si="7"/>
        <v>285.3116706110003</v>
      </c>
      <c r="M35" s="103">
        <f t="shared" si="8"/>
        <v>480.89570918400011</v>
      </c>
      <c r="N35" s="104">
        <f t="shared" si="0"/>
        <v>362.50842510695315</v>
      </c>
      <c r="P35" s="99">
        <v>46722</v>
      </c>
      <c r="Q35" s="102" t="e">
        <f>NA()</f>
        <v>#N/A</v>
      </c>
      <c r="R35" s="102">
        <f t="shared" si="9"/>
        <v>57.062334122200042</v>
      </c>
      <c r="W35" s="99">
        <v>46722</v>
      </c>
      <c r="X35" s="102" t="e">
        <f>NA()</f>
        <v>#N/A</v>
      </c>
      <c r="Y35" s="102">
        <f t="shared" si="10"/>
        <v>123.37201182765943</v>
      </c>
      <c r="Z35" s="102">
        <f t="shared" si="11"/>
        <v>285.3116706110003</v>
      </c>
      <c r="AA35" s="103">
        <f t="shared" si="12"/>
        <v>480.89570918400011</v>
      </c>
    </row>
  </sheetData>
  <hyperlinks>
    <hyperlink ref="C5" location="'📈 Chart Designs ➤'!B5" display="⮜ _All Chart Designs" xr:uid="{39C16EC5-A05A-4BF4-89A8-4FB38826DEF1}"/>
    <hyperlink ref="B5" location="'📌 Start'!A1" display="⮜ Start" xr:uid="{82F737D3-C9D5-4941-882B-5AB20CE75232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AE2A-1321-4482-91F9-F55074663089}">
  <dimension ref="B2:AF33"/>
  <sheetViews>
    <sheetView showGridLines="0" zoomScale="85" zoomScaleNormal="85" workbookViewId="0">
      <selection activeCell="AB1" sqref="AB1"/>
    </sheetView>
  </sheetViews>
  <sheetFormatPr baseColWidth="10" defaultColWidth="8.83203125" defaultRowHeight="15" x14ac:dyDescent="0.2"/>
  <cols>
    <col min="1" max="1" width="3.1640625" customWidth="1"/>
    <col min="2" max="2" width="14.5" customWidth="1"/>
    <col min="3" max="3" width="9.5" bestFit="1" customWidth="1"/>
    <col min="4" max="4" width="8.83203125" bestFit="1" customWidth="1"/>
    <col min="8" max="9" width="4.1640625" customWidth="1"/>
    <col min="10" max="10" width="16" customWidth="1"/>
    <col min="11" max="11" width="6.33203125" bestFit="1" customWidth="1"/>
    <col min="12" max="12" width="12.1640625" customWidth="1"/>
    <col min="13" max="13" width="11.83203125" bestFit="1" customWidth="1"/>
    <col min="15" max="15" width="4.1640625" customWidth="1"/>
    <col min="16" max="16" width="19.1640625" bestFit="1" customWidth="1"/>
    <col min="21" max="21" width="4.1640625" customWidth="1"/>
    <col min="33" max="33" width="4.1640625" customWidth="1"/>
  </cols>
  <sheetData>
    <row r="2" spans="2:32" ht="26" x14ac:dyDescent="0.3">
      <c r="B2" s="1" t="s">
        <v>708</v>
      </c>
    </row>
    <row r="3" spans="2:32" x14ac:dyDescent="0.2">
      <c r="B3" s="2" t="s">
        <v>709</v>
      </c>
    </row>
    <row r="5" spans="2:32" x14ac:dyDescent="0.2">
      <c r="B5" s="47" t="s">
        <v>285</v>
      </c>
      <c r="C5" s="47" t="s">
        <v>663</v>
      </c>
    </row>
    <row r="7" spans="2:32" ht="20" thickBot="1" x14ac:dyDescent="0.3">
      <c r="B7" s="48" t="s">
        <v>461</v>
      </c>
      <c r="C7" s="26"/>
      <c r="D7" s="26"/>
      <c r="E7" s="26"/>
      <c r="F7" s="23"/>
      <c r="G7" s="23"/>
      <c r="J7" s="48" t="s">
        <v>478</v>
      </c>
      <c r="K7" s="26"/>
      <c r="L7" s="26"/>
      <c r="M7" s="26"/>
      <c r="N7" s="26"/>
      <c r="P7" s="48" t="s">
        <v>481</v>
      </c>
      <c r="Q7" s="26"/>
      <c r="R7" s="26"/>
      <c r="S7" s="26"/>
      <c r="T7" s="26"/>
      <c r="V7" s="48" t="s">
        <v>480</v>
      </c>
      <c r="W7" s="26"/>
      <c r="X7" s="26"/>
      <c r="Y7" s="26"/>
      <c r="AA7" s="48" t="s">
        <v>479</v>
      </c>
      <c r="AB7" s="26"/>
      <c r="AC7" s="26"/>
      <c r="AD7" s="26"/>
      <c r="AE7" s="23"/>
      <c r="AF7" s="23"/>
    </row>
    <row r="8" spans="2:32" x14ac:dyDescent="0.2">
      <c r="B8" s="78"/>
      <c r="V8" s="78"/>
      <c r="AA8" s="78"/>
    </row>
    <row r="21" spans="2:32" ht="16" x14ac:dyDescent="0.2">
      <c r="B21" s="105" t="s">
        <v>67</v>
      </c>
      <c r="C21" s="106"/>
      <c r="D21" s="106"/>
      <c r="E21" s="106"/>
      <c r="F21" s="106"/>
      <c r="G21" s="106"/>
      <c r="J21" s="105" t="s">
        <v>67</v>
      </c>
      <c r="K21" s="106"/>
      <c r="L21" s="106"/>
      <c r="M21" s="106"/>
      <c r="N21" s="106"/>
      <c r="P21" s="105" t="s">
        <v>67</v>
      </c>
      <c r="Q21" s="106"/>
      <c r="R21" s="106"/>
      <c r="S21" s="106"/>
      <c r="T21" s="106"/>
      <c r="V21" s="105" t="s">
        <v>67</v>
      </c>
      <c r="W21" s="106"/>
      <c r="X21" s="106"/>
      <c r="Y21" s="106"/>
      <c r="AA21" s="105" t="s">
        <v>67</v>
      </c>
      <c r="AB21" s="106"/>
      <c r="AC21" s="106"/>
      <c r="AD21" s="106"/>
      <c r="AE21" s="106"/>
      <c r="AF21" s="106"/>
    </row>
    <row r="23" spans="2:32" x14ac:dyDescent="0.2">
      <c r="B23" s="96" t="s">
        <v>462</v>
      </c>
      <c r="C23" s="96" t="s">
        <v>463</v>
      </c>
      <c r="J23" s="96" t="s">
        <v>470</v>
      </c>
      <c r="K23" s="115" t="s">
        <v>471</v>
      </c>
      <c r="L23" s="115" t="s">
        <v>477</v>
      </c>
      <c r="M23" s="115" t="s">
        <v>472</v>
      </c>
      <c r="P23" s="96" t="s">
        <v>482</v>
      </c>
      <c r="Q23" s="118" t="s">
        <v>483</v>
      </c>
      <c r="V23" s="11" t="s">
        <v>68</v>
      </c>
      <c r="W23" s="11" t="s">
        <v>69</v>
      </c>
      <c r="AA23" s="41" t="s">
        <v>68</v>
      </c>
      <c r="AB23" s="81" t="s">
        <v>69</v>
      </c>
      <c r="AC23" s="81" t="s">
        <v>387</v>
      </c>
      <c r="AD23" s="82"/>
    </row>
    <row r="24" spans="2:32" x14ac:dyDescent="0.2">
      <c r="B24" s="110" t="s">
        <v>464</v>
      </c>
      <c r="C24" s="111">
        <v>12500</v>
      </c>
      <c r="J24" s="25" t="s">
        <v>473</v>
      </c>
      <c r="K24" s="97">
        <v>2400</v>
      </c>
      <c r="L24" s="97">
        <v>2400</v>
      </c>
      <c r="M24" s="113">
        <v>0.42</v>
      </c>
      <c r="P24" s="110" t="s">
        <v>484</v>
      </c>
      <c r="Q24" s="117">
        <v>24</v>
      </c>
      <c r="V24" t="s">
        <v>2</v>
      </c>
      <c r="W24" s="21">
        <v>31850</v>
      </c>
      <c r="AA24" s="82" t="s">
        <v>401</v>
      </c>
      <c r="AB24" s="83">
        <v>67000</v>
      </c>
      <c r="AC24" s="84">
        <v>1.1225759551208803</v>
      </c>
      <c r="AD24" s="82"/>
    </row>
    <row r="25" spans="2:32" x14ac:dyDescent="0.2">
      <c r="B25" s="110" t="s">
        <v>465</v>
      </c>
      <c r="C25" s="111">
        <v>6500</v>
      </c>
      <c r="J25" s="25" t="s">
        <v>474</v>
      </c>
      <c r="K25" s="97">
        <v>1200</v>
      </c>
      <c r="L25" s="97">
        <v>3600</v>
      </c>
      <c r="M25" s="113">
        <v>0.72</v>
      </c>
      <c r="P25" s="110" t="s">
        <v>485</v>
      </c>
      <c r="Q25" s="117">
        <v>18</v>
      </c>
      <c r="V25" t="s">
        <v>19</v>
      </c>
      <c r="W25" s="21">
        <v>-6080</v>
      </c>
      <c r="AA25" s="82" t="s">
        <v>402</v>
      </c>
      <c r="AB25" s="83">
        <v>-9133</v>
      </c>
      <c r="AC25" s="84">
        <v>-0.15302218206147758</v>
      </c>
      <c r="AD25" s="82"/>
    </row>
    <row r="26" spans="2:32" x14ac:dyDescent="0.2">
      <c r="B26" s="110" t="s">
        <v>466</v>
      </c>
      <c r="C26" s="111">
        <v>4500</v>
      </c>
      <c r="J26" s="25" t="s">
        <v>475</v>
      </c>
      <c r="K26" s="114">
        <v>800</v>
      </c>
      <c r="L26" s="97">
        <v>4400</v>
      </c>
      <c r="M26" s="113">
        <v>0.88</v>
      </c>
      <c r="P26" s="110" t="s">
        <v>486</v>
      </c>
      <c r="Q26" s="117">
        <v>12</v>
      </c>
      <c r="V26" s="79" t="s">
        <v>6</v>
      </c>
      <c r="W26" s="80">
        <v>25770</v>
      </c>
      <c r="AA26" s="82" t="s">
        <v>404</v>
      </c>
      <c r="AB26" s="83">
        <v>1817.1574009888391</v>
      </c>
      <c r="AC26" s="84">
        <v>3.0446226940597346E-2</v>
      </c>
      <c r="AD26" s="82"/>
    </row>
    <row r="27" spans="2:32" x14ac:dyDescent="0.2">
      <c r="B27" s="110" t="s">
        <v>467</v>
      </c>
      <c r="C27" s="111">
        <v>2400</v>
      </c>
      <c r="J27" s="25" t="s">
        <v>476</v>
      </c>
      <c r="K27" s="114">
        <v>400</v>
      </c>
      <c r="L27" s="97">
        <v>4800</v>
      </c>
      <c r="M27" s="113">
        <v>0.96</v>
      </c>
      <c r="P27" s="110" t="s">
        <v>487</v>
      </c>
      <c r="Q27" s="117">
        <v>8</v>
      </c>
      <c r="AA27" s="87" t="s">
        <v>403</v>
      </c>
      <c r="AB27" s="88">
        <v>59684.157400988843</v>
      </c>
      <c r="AC27" s="89">
        <v>1</v>
      </c>
      <c r="AD27" s="82"/>
    </row>
    <row r="28" spans="2:32" x14ac:dyDescent="0.2">
      <c r="B28" s="110" t="s">
        <v>468</v>
      </c>
      <c r="C28" s="111">
        <v>1400</v>
      </c>
      <c r="J28" s="25" t="s">
        <v>406</v>
      </c>
      <c r="K28" s="114">
        <v>200</v>
      </c>
      <c r="L28" s="97">
        <v>5000</v>
      </c>
      <c r="M28" s="113">
        <v>1</v>
      </c>
      <c r="P28" s="110" t="s">
        <v>488</v>
      </c>
      <c r="Q28" s="117">
        <v>-6</v>
      </c>
    </row>
    <row r="29" spans="2:32" x14ac:dyDescent="0.2">
      <c r="P29" s="110" t="s">
        <v>489</v>
      </c>
      <c r="Q29" s="117">
        <v>-14</v>
      </c>
      <c r="AA29" s="41" t="s">
        <v>396</v>
      </c>
      <c r="AB29" s="41" t="s">
        <v>405</v>
      </c>
      <c r="AC29" s="41" t="s">
        <v>397</v>
      </c>
      <c r="AD29" s="41" t="s">
        <v>398</v>
      </c>
      <c r="AE29" s="41" t="s">
        <v>399</v>
      </c>
      <c r="AF29" s="41" t="s">
        <v>400</v>
      </c>
    </row>
    <row r="30" spans="2:32" x14ac:dyDescent="0.2">
      <c r="P30" s="25" t="s">
        <v>490</v>
      </c>
      <c r="Q30" s="117">
        <v>-22</v>
      </c>
      <c r="AA30" s="85">
        <f>AB24</f>
        <v>67000</v>
      </c>
      <c r="AB30" s="86"/>
      <c r="AC30" s="86"/>
      <c r="AD30" s="86"/>
      <c r="AE30" s="85">
        <f>AA30</f>
        <v>67000</v>
      </c>
      <c r="AF30" s="85">
        <f>SUM($AB$24:AB24)</f>
        <v>67000</v>
      </c>
    </row>
    <row r="31" spans="2:32" x14ac:dyDescent="0.2">
      <c r="AA31" s="86"/>
      <c r="AB31" s="86"/>
      <c r="AC31" s="85">
        <f>SUM($AB$24:AB24)</f>
        <v>67000</v>
      </c>
      <c r="AD31" s="85">
        <f>AC31+AB25</f>
        <v>57867</v>
      </c>
      <c r="AE31" s="85">
        <f>IF(AB25&gt;0,AD31,AC31)</f>
        <v>67000</v>
      </c>
      <c r="AF31" s="85">
        <f>SUM($AB$24:AB25)</f>
        <v>57867</v>
      </c>
    </row>
    <row r="32" spans="2:32" x14ac:dyDescent="0.2">
      <c r="AA32" s="86"/>
      <c r="AB32" s="86"/>
      <c r="AC32" s="85">
        <f>SUM($AB$24:AB25)</f>
        <v>57867</v>
      </c>
      <c r="AD32" s="85">
        <f>AC32+AB26</f>
        <v>59684.157400988843</v>
      </c>
      <c r="AE32" s="85">
        <f>IF(AB26&gt;0,AD32,AC32)</f>
        <v>59684.157400988843</v>
      </c>
      <c r="AF32" s="85">
        <f>SUM($AB$24:AB26)</f>
        <v>59684.157400988843</v>
      </c>
    </row>
    <row r="33" spans="27:32" x14ac:dyDescent="0.2">
      <c r="AA33" s="90"/>
      <c r="AB33" s="90">
        <f>AB27</f>
        <v>59684.157400988843</v>
      </c>
      <c r="AC33" s="90"/>
      <c r="AD33" s="90"/>
      <c r="AE33" s="91">
        <f>AB27</f>
        <v>59684.157400988843</v>
      </c>
      <c r="AF33" s="90"/>
    </row>
  </sheetData>
  <conditionalFormatting sqref="AB33">
    <cfRule type="expression" dxfId="4" priority="1" stopIfTrue="1">
      <formula>nwd_da_selected_type="Liabilities"</formula>
    </cfRule>
  </conditionalFormatting>
  <hyperlinks>
    <hyperlink ref="C5" location="'📈 Chart Designs ➤'!B5" display="⮜ _All Chart Designs" xr:uid="{BBA6561B-E820-4BF5-9E57-F96F45F6731A}"/>
    <hyperlink ref="B5" location="'📌 Start'!A1" display="⮜ Start" xr:uid="{F6FE2699-66E4-4AD1-B661-7DAAA32965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A09A-B2BB-45DF-96C2-9B09EAB623C4}">
  <dimension ref="B2:Y35"/>
  <sheetViews>
    <sheetView showGridLines="0" zoomScale="85" zoomScaleNormal="85" workbookViewId="0">
      <selection activeCell="AA1" sqref="AA1"/>
    </sheetView>
  </sheetViews>
  <sheetFormatPr baseColWidth="10" defaultColWidth="8.83203125" defaultRowHeight="15" x14ac:dyDescent="0.2"/>
  <cols>
    <col min="1" max="1" width="3.1640625" customWidth="1"/>
    <col min="2" max="2" width="14.5" customWidth="1"/>
    <col min="3" max="3" width="9.5" bestFit="1" customWidth="1"/>
    <col min="4" max="4" width="8.83203125" bestFit="1" customWidth="1"/>
    <col min="7" max="7" width="4.1640625" customWidth="1"/>
    <col min="8" max="8" width="14.5" customWidth="1"/>
    <col min="9" max="9" width="9.5" bestFit="1" customWidth="1"/>
    <col min="10" max="10" width="8.83203125" bestFit="1" customWidth="1"/>
    <col min="13" max="14" width="4.1640625" customWidth="1"/>
    <col min="15" max="15" width="13.5" customWidth="1"/>
    <col min="16" max="16" width="9" bestFit="1" customWidth="1"/>
    <col min="17" max="17" width="17.1640625" bestFit="1" customWidth="1"/>
    <col min="20" max="20" width="4.1640625" customWidth="1"/>
    <col min="21" max="21" width="15.6640625" customWidth="1"/>
    <col min="22" max="22" width="8.83203125" customWidth="1"/>
  </cols>
  <sheetData>
    <row r="2" spans="2:25" ht="26" x14ac:dyDescent="0.3">
      <c r="B2" s="1" t="s">
        <v>710</v>
      </c>
    </row>
    <row r="3" spans="2:25" x14ac:dyDescent="0.2">
      <c r="B3" s="2" t="s">
        <v>711</v>
      </c>
    </row>
    <row r="5" spans="2:25" x14ac:dyDescent="0.2">
      <c r="B5" s="47" t="s">
        <v>285</v>
      </c>
      <c r="C5" s="47" t="s">
        <v>663</v>
      </c>
    </row>
    <row r="7" spans="2:25" ht="17" thickBot="1" x14ac:dyDescent="0.25">
      <c r="B7" s="55" t="s">
        <v>500</v>
      </c>
      <c r="C7" s="26"/>
      <c r="D7" s="26"/>
      <c r="E7" s="26"/>
      <c r="F7" s="23"/>
      <c r="H7" s="55" t="s">
        <v>499</v>
      </c>
      <c r="I7" s="26"/>
      <c r="J7" s="26"/>
      <c r="K7" s="26"/>
      <c r="L7" s="23"/>
      <c r="M7" s="23"/>
      <c r="O7" s="55" t="s">
        <v>507</v>
      </c>
      <c r="P7" s="26"/>
      <c r="Q7" s="26"/>
      <c r="R7" s="26"/>
      <c r="S7" s="23"/>
      <c r="U7" s="55" t="s">
        <v>507</v>
      </c>
      <c r="V7" s="26"/>
      <c r="W7" s="26"/>
      <c r="X7" s="26"/>
      <c r="Y7" s="23"/>
    </row>
    <row r="21" spans="2:25" ht="16" x14ac:dyDescent="0.2">
      <c r="B21" s="105" t="s">
        <v>67</v>
      </c>
      <c r="C21" s="106"/>
      <c r="D21" s="106"/>
      <c r="E21" s="106"/>
      <c r="F21" s="106"/>
      <c r="H21" s="105" t="s">
        <v>67</v>
      </c>
      <c r="I21" s="106"/>
      <c r="J21" s="106"/>
      <c r="K21" s="106"/>
      <c r="L21" s="106"/>
      <c r="M21" s="106"/>
      <c r="O21" s="105" t="s">
        <v>67</v>
      </c>
      <c r="P21" s="106"/>
      <c r="Q21" s="106"/>
      <c r="R21" s="106"/>
      <c r="S21" s="106"/>
      <c r="U21" s="105" t="s">
        <v>67</v>
      </c>
      <c r="V21" s="106"/>
      <c r="W21" s="106"/>
      <c r="X21" s="106"/>
      <c r="Y21" s="106"/>
    </row>
    <row r="23" spans="2:25" x14ac:dyDescent="0.2">
      <c r="B23" s="96" t="s">
        <v>393</v>
      </c>
      <c r="C23" s="11" t="s">
        <v>2</v>
      </c>
      <c r="H23" s="98"/>
      <c r="I23" s="41" t="s">
        <v>428</v>
      </c>
      <c r="J23" s="41" t="s">
        <v>429</v>
      </c>
      <c r="K23" s="41" t="s">
        <v>430</v>
      </c>
      <c r="L23" s="41" t="s">
        <v>501</v>
      </c>
      <c r="O23" s="11" t="s">
        <v>508</v>
      </c>
      <c r="P23" s="11" t="s">
        <v>516</v>
      </c>
      <c r="Q23" s="11" t="s">
        <v>509</v>
      </c>
      <c r="U23" s="11" t="s">
        <v>517</v>
      </c>
      <c r="V23" s="11" t="s">
        <v>451</v>
      </c>
      <c r="W23" s="11" t="s">
        <v>452</v>
      </c>
      <c r="X23" s="11" t="s">
        <v>453</v>
      </c>
    </row>
    <row r="24" spans="2:25" x14ac:dyDescent="0.2">
      <c r="B24" t="s">
        <v>428</v>
      </c>
      <c r="C24">
        <v>240</v>
      </c>
      <c r="H24" s="99">
        <v>46388</v>
      </c>
      <c r="I24" s="102">
        <v>100</v>
      </c>
      <c r="J24" s="102">
        <v>175</v>
      </c>
      <c r="K24" s="102">
        <v>281.75</v>
      </c>
      <c r="L24" s="102">
        <v>500</v>
      </c>
      <c r="O24" t="s">
        <v>94</v>
      </c>
      <c r="P24" s="9">
        <v>20</v>
      </c>
      <c r="Q24" s="119">
        <v>9.5</v>
      </c>
      <c r="U24" t="s">
        <v>487</v>
      </c>
      <c r="V24" s="119">
        <v>3.5</v>
      </c>
      <c r="W24" s="119">
        <v>3.5</v>
      </c>
      <c r="X24" s="119">
        <v>5</v>
      </c>
    </row>
    <row r="25" spans="2:25" x14ac:dyDescent="0.2">
      <c r="B25" t="s">
        <v>429</v>
      </c>
      <c r="C25">
        <v>120</v>
      </c>
      <c r="H25" s="99">
        <v>46419</v>
      </c>
      <c r="I25" s="102">
        <v>110.00000000000001</v>
      </c>
      <c r="J25" s="102">
        <v>199.10000000000002</v>
      </c>
      <c r="K25" s="102">
        <v>356.38900000000001</v>
      </c>
      <c r="L25" s="102">
        <v>550</v>
      </c>
      <c r="O25" t="s">
        <v>510</v>
      </c>
      <c r="P25" s="9">
        <v>35</v>
      </c>
      <c r="Q25" s="119">
        <v>8</v>
      </c>
      <c r="U25" t="s">
        <v>518</v>
      </c>
      <c r="V25" s="119">
        <v>4</v>
      </c>
      <c r="W25" s="119">
        <v>5</v>
      </c>
      <c r="X25" s="119">
        <v>3.5</v>
      </c>
    </row>
    <row r="26" spans="2:25" x14ac:dyDescent="0.2">
      <c r="B26" t="s">
        <v>430</v>
      </c>
      <c r="C26">
        <v>90</v>
      </c>
      <c r="H26" s="99">
        <v>46447</v>
      </c>
      <c r="I26" s="102">
        <v>121.00000000000003</v>
      </c>
      <c r="J26" s="102">
        <v>212.96000000000004</v>
      </c>
      <c r="K26" s="102">
        <v>404.62400000000008</v>
      </c>
      <c r="L26" s="102">
        <v>500</v>
      </c>
      <c r="O26" t="s">
        <v>511</v>
      </c>
      <c r="P26" s="9">
        <v>45</v>
      </c>
      <c r="Q26" s="119">
        <v>6</v>
      </c>
      <c r="U26" t="s">
        <v>519</v>
      </c>
      <c r="V26" s="119">
        <v>4.5</v>
      </c>
      <c r="W26" s="119">
        <v>4</v>
      </c>
      <c r="X26" s="119">
        <v>3.5</v>
      </c>
    </row>
    <row r="27" spans="2:25" x14ac:dyDescent="0.2">
      <c r="B27" t="s">
        <v>501</v>
      </c>
      <c r="C27">
        <v>60</v>
      </c>
      <c r="H27" s="99">
        <v>46478</v>
      </c>
      <c r="I27" s="102">
        <v>133.10000000000005</v>
      </c>
      <c r="J27" s="102">
        <v>224.93900000000008</v>
      </c>
      <c r="K27" s="102">
        <v>409.38898000000017</v>
      </c>
      <c r="L27" s="102">
        <v>450</v>
      </c>
      <c r="O27" t="s">
        <v>512</v>
      </c>
      <c r="P27" s="9">
        <v>25</v>
      </c>
      <c r="Q27" s="119">
        <v>4.5</v>
      </c>
      <c r="U27" t="s">
        <v>520</v>
      </c>
      <c r="V27" s="119">
        <v>4</v>
      </c>
      <c r="W27" s="119">
        <v>3</v>
      </c>
      <c r="X27" s="119">
        <v>4.5</v>
      </c>
    </row>
    <row r="28" spans="2:25" x14ac:dyDescent="0.2">
      <c r="B28" t="s">
        <v>502</v>
      </c>
      <c r="C28">
        <v>40</v>
      </c>
      <c r="H28" s="99">
        <v>46508</v>
      </c>
      <c r="I28" s="102">
        <v>146.41000000000008</v>
      </c>
      <c r="J28" s="102">
        <v>225.47140000000013</v>
      </c>
      <c r="K28" s="102">
        <v>446.43337200000025</v>
      </c>
      <c r="L28" s="102">
        <v>400</v>
      </c>
      <c r="O28" t="s">
        <v>513</v>
      </c>
      <c r="P28" s="9">
        <v>85</v>
      </c>
      <c r="Q28" s="119">
        <v>7.5</v>
      </c>
      <c r="U28" t="s">
        <v>485</v>
      </c>
      <c r="V28" s="119">
        <v>2.5</v>
      </c>
      <c r="W28" s="119">
        <v>3.5</v>
      </c>
      <c r="X28" s="119">
        <v>4.5</v>
      </c>
    </row>
    <row r="29" spans="2:25" x14ac:dyDescent="0.2">
      <c r="B29" t="s">
        <v>503</v>
      </c>
      <c r="C29">
        <v>32</v>
      </c>
      <c r="H29" s="99">
        <v>46539</v>
      </c>
      <c r="I29" s="102">
        <v>161.0510000000001</v>
      </c>
      <c r="J29" s="102">
        <v>289.89180000000016</v>
      </c>
      <c r="K29" s="102">
        <v>472.52363400000024</v>
      </c>
      <c r="L29" s="102">
        <v>380</v>
      </c>
      <c r="O29" t="s">
        <v>514</v>
      </c>
      <c r="P29" s="9">
        <v>95</v>
      </c>
      <c r="Q29" s="119">
        <v>2</v>
      </c>
    </row>
    <row r="30" spans="2:25" x14ac:dyDescent="0.2">
      <c r="B30" t="s">
        <v>504</v>
      </c>
      <c r="C30">
        <v>25</v>
      </c>
      <c r="H30" s="99">
        <v>46569</v>
      </c>
      <c r="I30" s="102">
        <v>177.15610000000012</v>
      </c>
      <c r="J30" s="102">
        <v>311.79473600000023</v>
      </c>
      <c r="K30" s="102">
        <v>495.75363024000035</v>
      </c>
      <c r="L30" s="102">
        <v>400</v>
      </c>
      <c r="O30" t="s">
        <v>515</v>
      </c>
      <c r="P30" s="9">
        <v>90</v>
      </c>
      <c r="Q30" s="119">
        <v>3</v>
      </c>
    </row>
    <row r="31" spans="2:25" x14ac:dyDescent="0.2">
      <c r="B31" t="s">
        <v>505</v>
      </c>
      <c r="C31">
        <v>18</v>
      </c>
      <c r="H31" s="99">
        <v>46600</v>
      </c>
      <c r="I31" s="102">
        <v>194.87171000000015</v>
      </c>
      <c r="J31" s="102">
        <v>305.94858470000025</v>
      </c>
      <c r="K31" s="102">
        <v>489.51773552000043</v>
      </c>
      <c r="L31" s="102">
        <v>480</v>
      </c>
    </row>
    <row r="32" spans="2:25" x14ac:dyDescent="0.2">
      <c r="B32" t="s">
        <v>506</v>
      </c>
      <c r="C32">
        <v>12</v>
      </c>
      <c r="H32" s="99">
        <v>46631</v>
      </c>
      <c r="I32" s="102">
        <v>214.3588810000002</v>
      </c>
      <c r="J32" s="102">
        <v>390.13316342000036</v>
      </c>
      <c r="K32" s="102">
        <v>651.52238291140054</v>
      </c>
      <c r="L32" s="102">
        <v>450</v>
      </c>
    </row>
    <row r="33" spans="8:12" x14ac:dyDescent="0.2">
      <c r="H33" s="99">
        <v>46661</v>
      </c>
      <c r="I33" s="102">
        <v>235.79476910000022</v>
      </c>
      <c r="J33" s="102">
        <v>398.49315977900034</v>
      </c>
      <c r="K33" s="102">
        <v>697.36302961325055</v>
      </c>
      <c r="L33" s="102">
        <v>550</v>
      </c>
    </row>
    <row r="34" spans="8:12" x14ac:dyDescent="0.2">
      <c r="H34" s="99">
        <v>46692</v>
      </c>
      <c r="I34" s="102">
        <v>259.37424601000026</v>
      </c>
      <c r="J34" s="102">
        <v>490.21732495890052</v>
      </c>
      <c r="K34" s="102">
        <v>735.32598743835069</v>
      </c>
      <c r="L34" s="102">
        <v>600</v>
      </c>
    </row>
    <row r="35" spans="8:12" x14ac:dyDescent="0.2">
      <c r="H35" s="99">
        <v>46722</v>
      </c>
      <c r="I35" s="102">
        <v>285.3116706110003</v>
      </c>
      <c r="J35" s="102">
        <v>570.62334122200059</v>
      </c>
      <c r="K35" s="102">
        <v>1089.890581734021</v>
      </c>
      <c r="L35" s="102">
        <v>800</v>
      </c>
    </row>
  </sheetData>
  <phoneticPr fontId="26" type="noConversion"/>
  <hyperlinks>
    <hyperlink ref="C5" location="'📈 Chart Designs ➤'!B5" display="⮜ _All Chart Designs" xr:uid="{6B10CCDB-9215-444B-8102-E1CCCCA555E5}"/>
    <hyperlink ref="B5" location="'📌 Start'!A1" display="⮜ Start" xr:uid="{31BBEFE8-CCDE-402B-9E22-FC5DF0039307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6EF4-8959-45A2-B17A-6E9EEAD96404}">
  <dimension ref="B2:AI35"/>
  <sheetViews>
    <sheetView showGridLines="0" zoomScale="85" zoomScaleNormal="85" workbookViewId="0">
      <selection activeCell="AE1" sqref="AE1"/>
    </sheetView>
  </sheetViews>
  <sheetFormatPr baseColWidth="10" defaultColWidth="8.83203125" defaultRowHeight="15" x14ac:dyDescent="0.2"/>
  <cols>
    <col min="1" max="1" width="3.1640625" customWidth="1"/>
    <col min="8" max="8" width="4.1640625" customWidth="1"/>
    <col min="15" max="15" width="4.1640625" customWidth="1"/>
    <col min="22" max="22" width="4.1640625" customWidth="1"/>
  </cols>
  <sheetData>
    <row r="2" spans="2:35" ht="26" x14ac:dyDescent="0.3">
      <c r="B2" s="1" t="s">
        <v>713</v>
      </c>
    </row>
    <row r="3" spans="2:35" x14ac:dyDescent="0.2">
      <c r="B3" s="2" t="s">
        <v>712</v>
      </c>
    </row>
    <row r="5" spans="2:35" x14ac:dyDescent="0.2">
      <c r="B5" s="47" t="s">
        <v>285</v>
      </c>
      <c r="C5" s="47" t="s">
        <v>663</v>
      </c>
    </row>
    <row r="7" spans="2:35" ht="17" thickBot="1" x14ac:dyDescent="0.25">
      <c r="B7" s="55" t="s">
        <v>431</v>
      </c>
      <c r="C7" s="26"/>
      <c r="D7" s="26"/>
      <c r="E7" s="26"/>
      <c r="F7" s="23"/>
      <c r="G7" s="23"/>
      <c r="I7" s="55" t="s">
        <v>293</v>
      </c>
      <c r="J7" s="26"/>
      <c r="K7" s="26"/>
      <c r="L7" s="26"/>
      <c r="M7" s="23"/>
      <c r="N7" s="23"/>
      <c r="P7" s="55" t="s">
        <v>491</v>
      </c>
      <c r="Q7" s="26"/>
      <c r="R7" s="26"/>
      <c r="S7" s="26"/>
      <c r="T7" s="23"/>
      <c r="U7" s="23"/>
      <c r="W7" s="56" t="s">
        <v>492</v>
      </c>
      <c r="X7" s="23"/>
      <c r="Y7" s="23"/>
      <c r="Z7" s="23"/>
      <c r="AA7" s="23"/>
      <c r="AB7" s="23"/>
      <c r="AD7" s="55" t="s">
        <v>293</v>
      </c>
      <c r="AE7" s="26"/>
      <c r="AF7" s="26"/>
      <c r="AG7" s="26"/>
      <c r="AH7" s="23"/>
      <c r="AI7" s="23"/>
    </row>
    <row r="21" spans="2:31" ht="16" x14ac:dyDescent="0.2">
      <c r="B21" s="105" t="s">
        <v>67</v>
      </c>
      <c r="C21" s="106"/>
      <c r="D21" s="106"/>
      <c r="E21" s="106"/>
      <c r="F21" s="106"/>
      <c r="G21" s="106"/>
      <c r="I21" s="105" t="s">
        <v>67</v>
      </c>
      <c r="J21" s="106"/>
      <c r="K21" s="106"/>
      <c r="L21" s="106"/>
      <c r="M21" s="106"/>
      <c r="N21" s="106"/>
      <c r="P21" s="105" t="s">
        <v>67</v>
      </c>
      <c r="Q21" s="106"/>
      <c r="R21" s="106"/>
      <c r="S21" s="106"/>
      <c r="T21" s="106"/>
      <c r="U21" s="106"/>
      <c r="W21" s="105" t="s">
        <v>67</v>
      </c>
      <c r="X21" s="106"/>
      <c r="Y21" s="106"/>
      <c r="Z21" s="106"/>
      <c r="AA21" s="106"/>
      <c r="AB21" s="106"/>
      <c r="AD21" s="29" t="s">
        <v>67</v>
      </c>
    </row>
    <row r="23" spans="2:31" x14ac:dyDescent="0.2">
      <c r="B23" s="98"/>
      <c r="C23" s="41" t="s">
        <v>428</v>
      </c>
      <c r="D23" s="41" t="s">
        <v>429</v>
      </c>
      <c r="E23" s="41" t="s">
        <v>430</v>
      </c>
      <c r="I23" s="11" t="s">
        <v>18</v>
      </c>
      <c r="J23" s="11" t="s">
        <v>2</v>
      </c>
      <c r="P23" s="11" t="s">
        <v>18</v>
      </c>
      <c r="Q23" s="11" t="s">
        <v>2</v>
      </c>
      <c r="R23" s="11" t="s">
        <v>19</v>
      </c>
      <c r="S23" s="11" t="s">
        <v>20</v>
      </c>
      <c r="W23" s="10" t="s">
        <v>424</v>
      </c>
      <c r="X23" s="10" t="s">
        <v>425</v>
      </c>
      <c r="Y23" s="10" t="s">
        <v>426</v>
      </c>
      <c r="Z23" s="10" t="s">
        <v>427</v>
      </c>
      <c r="AD23" s="11" t="s">
        <v>18</v>
      </c>
      <c r="AE23" s="11" t="s">
        <v>2</v>
      </c>
    </row>
    <row r="24" spans="2:31" x14ac:dyDescent="0.2">
      <c r="B24" s="99">
        <v>46388</v>
      </c>
      <c r="C24" s="102">
        <v>100</v>
      </c>
      <c r="D24" s="102">
        <v>175</v>
      </c>
      <c r="E24" s="102">
        <v>281.75</v>
      </c>
      <c r="I24" t="s">
        <v>21</v>
      </c>
      <c r="J24" s="8">
        <v>19300</v>
      </c>
      <c r="P24" t="s">
        <v>21</v>
      </c>
      <c r="Q24" s="8">
        <v>5950</v>
      </c>
      <c r="R24" s="8">
        <v>946</v>
      </c>
      <c r="S24" s="8">
        <v>5004</v>
      </c>
      <c r="W24" s="5">
        <v>2026</v>
      </c>
      <c r="X24" s="101">
        <v>400000</v>
      </c>
      <c r="Y24" s="101">
        <v>-200000</v>
      </c>
      <c r="Z24" s="101">
        <f t="shared" ref="Z24:Z35" si="0">X24+Y24</f>
        <v>200000</v>
      </c>
      <c r="AD24" t="s">
        <v>21</v>
      </c>
      <c r="AE24" s="8">
        <v>19300</v>
      </c>
    </row>
    <row r="25" spans="2:31" x14ac:dyDescent="0.2">
      <c r="B25" s="99">
        <v>46419</v>
      </c>
      <c r="C25" s="102">
        <v>110.00000000000001</v>
      </c>
      <c r="D25" s="102">
        <v>199.10000000000002</v>
      </c>
      <c r="E25" s="102">
        <v>356.38900000000001</v>
      </c>
      <c r="I25" t="s">
        <v>22</v>
      </c>
      <c r="J25" s="8">
        <v>24750</v>
      </c>
      <c r="P25" t="s">
        <v>22</v>
      </c>
      <c r="Q25" s="8">
        <v>4900</v>
      </c>
      <c r="R25" s="8">
        <v>989</v>
      </c>
      <c r="S25" s="8">
        <v>3911</v>
      </c>
      <c r="W25" s="5">
        <v>2027</v>
      </c>
      <c r="X25" s="101">
        <v>300000</v>
      </c>
      <c r="Y25" s="101">
        <v>-400000</v>
      </c>
      <c r="Z25" s="101">
        <f t="shared" si="0"/>
        <v>-100000</v>
      </c>
      <c r="AD25" t="s">
        <v>22</v>
      </c>
      <c r="AE25" s="8">
        <v>24750</v>
      </c>
    </row>
    <row r="26" spans="2:31" x14ac:dyDescent="0.2">
      <c r="B26" s="99">
        <v>46447</v>
      </c>
      <c r="C26" s="102">
        <v>121.00000000000003</v>
      </c>
      <c r="D26" s="102">
        <v>212.96000000000004</v>
      </c>
      <c r="E26" s="102">
        <v>404.62400000000008</v>
      </c>
      <c r="I26" t="s">
        <v>23</v>
      </c>
      <c r="J26" s="8">
        <v>20900</v>
      </c>
      <c r="P26" t="s">
        <v>23</v>
      </c>
      <c r="Q26" s="8">
        <v>5000</v>
      </c>
      <c r="R26" s="8">
        <v>1012</v>
      </c>
      <c r="S26" s="8">
        <v>3988</v>
      </c>
      <c r="W26" s="5">
        <v>2028</v>
      </c>
      <c r="X26" s="101">
        <v>350000</v>
      </c>
      <c r="Y26" s="101">
        <v>-500000</v>
      </c>
      <c r="Z26" s="101">
        <f t="shared" si="0"/>
        <v>-150000</v>
      </c>
      <c r="AD26" t="s">
        <v>23</v>
      </c>
      <c r="AE26" s="8">
        <v>20900</v>
      </c>
    </row>
    <row r="27" spans="2:31" x14ac:dyDescent="0.2">
      <c r="B27" s="99">
        <v>46478</v>
      </c>
      <c r="C27" s="102">
        <v>133.10000000000005</v>
      </c>
      <c r="D27" s="102">
        <v>224.93900000000008</v>
      </c>
      <c r="E27" s="102">
        <v>409.38898000000017</v>
      </c>
      <c r="I27" t="s">
        <v>24</v>
      </c>
      <c r="J27" s="8">
        <v>26150</v>
      </c>
      <c r="P27" t="s">
        <v>24</v>
      </c>
      <c r="Q27" s="8">
        <v>6000</v>
      </c>
      <c r="R27" s="8">
        <v>978</v>
      </c>
      <c r="S27" s="8">
        <v>5022</v>
      </c>
      <c r="W27" s="5">
        <v>2029</v>
      </c>
      <c r="X27" s="101">
        <v>450000</v>
      </c>
      <c r="Y27" s="101">
        <v>-600000</v>
      </c>
      <c r="Z27" s="101">
        <f t="shared" si="0"/>
        <v>-150000</v>
      </c>
      <c r="AD27" t="s">
        <v>24</v>
      </c>
      <c r="AE27" s="8">
        <v>26150</v>
      </c>
    </row>
    <row r="28" spans="2:31" x14ac:dyDescent="0.2">
      <c r="B28" s="99">
        <v>46508</v>
      </c>
      <c r="C28" s="102">
        <v>146.41000000000008</v>
      </c>
      <c r="D28" s="102">
        <v>225.47140000000013</v>
      </c>
      <c r="E28" s="102">
        <v>446.43337200000025</v>
      </c>
      <c r="I28" t="s">
        <v>25</v>
      </c>
      <c r="J28" s="8">
        <v>32420</v>
      </c>
      <c r="P28" t="s">
        <v>25</v>
      </c>
      <c r="Q28" s="8">
        <v>4850</v>
      </c>
      <c r="R28" s="8">
        <v>921</v>
      </c>
      <c r="S28" s="8">
        <v>3929</v>
      </c>
      <c r="W28" s="5">
        <v>2030</v>
      </c>
      <c r="X28" s="101">
        <v>560000</v>
      </c>
      <c r="Y28" s="101">
        <v>-400000</v>
      </c>
      <c r="Z28" s="101">
        <f t="shared" si="0"/>
        <v>160000</v>
      </c>
      <c r="AD28" t="s">
        <v>25</v>
      </c>
      <c r="AE28" s="8">
        <v>32420</v>
      </c>
    </row>
    <row r="29" spans="2:31" x14ac:dyDescent="0.2">
      <c r="B29" s="99">
        <v>46539</v>
      </c>
      <c r="C29" s="102">
        <v>161.0510000000001</v>
      </c>
      <c r="D29" s="102">
        <v>289.89180000000016</v>
      </c>
      <c r="E29" s="102">
        <v>472.52363400000024</v>
      </c>
      <c r="I29" t="s">
        <v>26</v>
      </c>
      <c r="J29" s="8">
        <v>24300</v>
      </c>
      <c r="P29" t="s">
        <v>26</v>
      </c>
      <c r="Q29" s="8">
        <v>5150</v>
      </c>
      <c r="R29" s="8">
        <v>1234</v>
      </c>
      <c r="S29" s="8">
        <v>3916</v>
      </c>
      <c r="W29" s="5">
        <v>2031</v>
      </c>
      <c r="X29" s="101">
        <v>680000</v>
      </c>
      <c r="Y29" s="101">
        <v>-450000</v>
      </c>
      <c r="Z29" s="101">
        <f t="shared" si="0"/>
        <v>230000</v>
      </c>
      <c r="AD29" t="s">
        <v>26</v>
      </c>
      <c r="AE29" s="8">
        <v>24300</v>
      </c>
    </row>
    <row r="30" spans="2:31" x14ac:dyDescent="0.2">
      <c r="B30" s="99">
        <v>46569</v>
      </c>
      <c r="C30" s="102">
        <v>177.15610000000012</v>
      </c>
      <c r="D30" s="102">
        <v>311.79473600000023</v>
      </c>
      <c r="E30" s="102">
        <v>495.75363024000035</v>
      </c>
      <c r="I30" t="s">
        <v>286</v>
      </c>
      <c r="J30" s="8">
        <v>24000</v>
      </c>
      <c r="W30" s="5">
        <v>2032</v>
      </c>
      <c r="X30" s="101">
        <v>450000</v>
      </c>
      <c r="Y30" s="101">
        <v>-450000</v>
      </c>
      <c r="Z30" s="101">
        <f t="shared" si="0"/>
        <v>0</v>
      </c>
      <c r="AD30" t="s">
        <v>286</v>
      </c>
      <c r="AE30" s="8">
        <v>24000</v>
      </c>
    </row>
    <row r="31" spans="2:31" x14ac:dyDescent="0.2">
      <c r="B31" s="99">
        <v>46600</v>
      </c>
      <c r="C31" s="102">
        <v>194.87171000000015</v>
      </c>
      <c r="D31" s="102">
        <v>305.94858470000025</v>
      </c>
      <c r="E31" s="102">
        <v>489.51773552000043</v>
      </c>
      <c r="I31" t="s">
        <v>287</v>
      </c>
      <c r="J31" s="8">
        <v>27250</v>
      </c>
      <c r="W31" s="5">
        <v>2033</v>
      </c>
      <c r="X31" s="101">
        <v>500000</v>
      </c>
      <c r="Y31" s="101">
        <v>-400000</v>
      </c>
      <c r="Z31" s="101">
        <f t="shared" si="0"/>
        <v>100000</v>
      </c>
      <c r="AD31" t="s">
        <v>287</v>
      </c>
      <c r="AE31" s="8">
        <v>27250</v>
      </c>
    </row>
    <row r="32" spans="2:31" x14ac:dyDescent="0.2">
      <c r="B32" s="99">
        <v>46631</v>
      </c>
      <c r="C32" s="102">
        <v>214.3588810000002</v>
      </c>
      <c r="D32" s="102">
        <v>390.13316342000036</v>
      </c>
      <c r="E32" s="102">
        <v>651.52238291140054</v>
      </c>
      <c r="I32" t="s">
        <v>288</v>
      </c>
      <c r="J32" s="8">
        <v>23000</v>
      </c>
      <c r="W32" s="5">
        <v>2034</v>
      </c>
      <c r="X32" s="101">
        <v>350000</v>
      </c>
      <c r="Y32" s="101">
        <v>-300000</v>
      </c>
      <c r="Z32" s="101">
        <f t="shared" si="0"/>
        <v>50000</v>
      </c>
      <c r="AD32" t="s">
        <v>288</v>
      </c>
      <c r="AE32" s="8">
        <v>23000</v>
      </c>
    </row>
    <row r="33" spans="2:31" x14ac:dyDescent="0.2">
      <c r="B33" s="99">
        <v>46661</v>
      </c>
      <c r="C33" s="102">
        <v>235.79476910000022</v>
      </c>
      <c r="D33" s="102">
        <v>398.49315977900034</v>
      </c>
      <c r="E33" s="102">
        <v>697.36302961325055</v>
      </c>
      <c r="I33" t="s">
        <v>289</v>
      </c>
      <c r="J33" s="8">
        <v>28850</v>
      </c>
      <c r="W33" s="5">
        <v>2035</v>
      </c>
      <c r="X33" s="101">
        <v>600000</v>
      </c>
      <c r="Y33" s="101">
        <v>-450000</v>
      </c>
      <c r="Z33" s="101">
        <f t="shared" si="0"/>
        <v>150000</v>
      </c>
      <c r="AD33" t="s">
        <v>289</v>
      </c>
      <c r="AE33" s="8">
        <v>28850</v>
      </c>
    </row>
    <row r="34" spans="2:31" x14ac:dyDescent="0.2">
      <c r="B34" s="99">
        <v>46692</v>
      </c>
      <c r="C34" s="102">
        <v>259.37424601000026</v>
      </c>
      <c r="D34" s="102">
        <v>490.21732495890052</v>
      </c>
      <c r="E34" s="102">
        <v>735.32598743835069</v>
      </c>
      <c r="I34" t="s">
        <v>290</v>
      </c>
      <c r="J34" s="8">
        <v>32600</v>
      </c>
      <c r="W34" s="5">
        <v>2036</v>
      </c>
      <c r="X34" s="101">
        <v>700000</v>
      </c>
      <c r="Y34" s="101">
        <v>-500000</v>
      </c>
      <c r="Z34" s="101">
        <f t="shared" si="0"/>
        <v>200000</v>
      </c>
      <c r="AD34" t="s">
        <v>290</v>
      </c>
      <c r="AE34" s="8">
        <v>32600</v>
      </c>
    </row>
    <row r="35" spans="2:31" x14ac:dyDescent="0.2">
      <c r="B35" s="99">
        <v>46722</v>
      </c>
      <c r="C35" s="102">
        <v>285.3116706110003</v>
      </c>
      <c r="D35" s="102">
        <v>570.62334122200059</v>
      </c>
      <c r="E35" s="102">
        <v>1089.890581734021</v>
      </c>
      <c r="I35" t="s">
        <v>291</v>
      </c>
      <c r="J35" s="8">
        <v>40500</v>
      </c>
      <c r="W35" s="5">
        <v>2037</v>
      </c>
      <c r="X35" s="101">
        <v>900000</v>
      </c>
      <c r="Y35" s="101">
        <v>-600000</v>
      </c>
      <c r="Z35" s="101">
        <f t="shared" si="0"/>
        <v>300000</v>
      </c>
      <c r="AD35" t="s">
        <v>291</v>
      </c>
      <c r="AE35" s="8">
        <v>40500</v>
      </c>
    </row>
  </sheetData>
  <hyperlinks>
    <hyperlink ref="C5" location="'📈 Chart Designs ➤'!B5" display="⮜ _All Chart Designs" xr:uid="{C0927F3B-8B93-4052-9B00-1739CB8E0C89}"/>
    <hyperlink ref="B5" location="'📌 Start'!A1" display="⮜ Start" xr:uid="{C38A3BB4-F4F5-4FE4-BE09-D14CE927C9A2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373D-AF4C-475C-99D5-DAA081DBC0E0}">
  <dimension ref="B2:Z30"/>
  <sheetViews>
    <sheetView showGridLines="0" zoomScale="85" zoomScaleNormal="85" workbookViewId="0">
      <selection activeCell="AD1" sqref="AD1"/>
    </sheetView>
  </sheetViews>
  <sheetFormatPr baseColWidth="10" defaultColWidth="8.83203125" defaultRowHeight="15" x14ac:dyDescent="0.2"/>
  <cols>
    <col min="1" max="1" width="3.1640625" customWidth="1"/>
    <col min="2" max="2" width="14.1640625" customWidth="1"/>
    <col min="3" max="3" width="9.83203125" bestFit="1" customWidth="1"/>
    <col min="5" max="5" width="4.1640625" customWidth="1"/>
    <col min="6" max="6" width="14.1640625" customWidth="1"/>
    <col min="7" max="7" width="9.83203125" bestFit="1" customWidth="1"/>
    <col min="9" max="9" width="4.1640625" customWidth="1"/>
    <col min="10" max="10" width="15.1640625" customWidth="1"/>
    <col min="15" max="15" width="4.1640625" customWidth="1"/>
    <col min="16" max="16" width="9.6640625" bestFit="1" customWidth="1"/>
    <col min="21" max="21" width="4.1640625" customWidth="1"/>
  </cols>
  <sheetData>
    <row r="2" spans="2:26" ht="26" x14ac:dyDescent="0.3">
      <c r="B2" s="1" t="s">
        <v>714</v>
      </c>
    </row>
    <row r="3" spans="2:26" x14ac:dyDescent="0.2">
      <c r="B3" s="2" t="s">
        <v>716</v>
      </c>
    </row>
    <row r="5" spans="2:26" x14ac:dyDescent="0.2">
      <c r="B5" s="47" t="s">
        <v>285</v>
      </c>
      <c r="C5" s="47" t="s">
        <v>663</v>
      </c>
    </row>
    <row r="7" spans="2:26" ht="17" thickBot="1" x14ac:dyDescent="0.25">
      <c r="B7" s="55" t="s">
        <v>410</v>
      </c>
      <c r="C7" s="26"/>
      <c r="D7" s="26"/>
      <c r="F7" s="55" t="s">
        <v>412</v>
      </c>
      <c r="G7" s="26"/>
      <c r="H7" s="26"/>
      <c r="J7" s="55" t="s">
        <v>455</v>
      </c>
      <c r="K7" s="26"/>
      <c r="L7" s="26"/>
      <c r="M7" s="26"/>
      <c r="N7" s="26"/>
      <c r="P7" s="55" t="s">
        <v>456</v>
      </c>
      <c r="Q7" s="26"/>
      <c r="R7" s="26"/>
      <c r="S7" s="26"/>
      <c r="T7" s="26"/>
      <c r="V7" s="55" t="s">
        <v>469</v>
      </c>
      <c r="W7" s="26"/>
      <c r="X7" s="26"/>
      <c r="Y7" s="26"/>
      <c r="Z7" s="26"/>
    </row>
    <row r="21" spans="2:26" ht="16" x14ac:dyDescent="0.2">
      <c r="B21" s="105" t="s">
        <v>67</v>
      </c>
      <c r="C21" s="106"/>
      <c r="D21" s="106"/>
      <c r="F21" s="105" t="s">
        <v>67</v>
      </c>
      <c r="G21" s="106"/>
      <c r="H21" s="106"/>
      <c r="J21" s="105" t="s">
        <v>67</v>
      </c>
      <c r="K21" s="106"/>
      <c r="L21" s="106"/>
      <c r="M21" s="106"/>
      <c r="N21" s="106"/>
      <c r="P21" s="105" t="s">
        <v>67</v>
      </c>
      <c r="Q21" s="106"/>
      <c r="R21" s="106"/>
      <c r="S21" s="106"/>
      <c r="T21" s="106"/>
      <c r="V21" s="105" t="s">
        <v>67</v>
      </c>
      <c r="W21" s="106"/>
      <c r="X21" s="106"/>
      <c r="Y21" s="106"/>
      <c r="Z21" s="106"/>
    </row>
    <row r="23" spans="2:26" x14ac:dyDescent="0.2">
      <c r="B23" s="11" t="s">
        <v>27</v>
      </c>
      <c r="C23" s="11" t="s">
        <v>69</v>
      </c>
      <c r="F23" s="96" t="s">
        <v>27</v>
      </c>
      <c r="G23" s="96" t="s">
        <v>388</v>
      </c>
      <c r="H23" s="96" t="s">
        <v>411</v>
      </c>
      <c r="J23" s="96" t="s">
        <v>27</v>
      </c>
      <c r="K23" s="96" t="s">
        <v>451</v>
      </c>
      <c r="L23" s="96" t="s">
        <v>452</v>
      </c>
      <c r="M23" s="96" t="s">
        <v>453</v>
      </c>
      <c r="N23" s="96" t="s">
        <v>454</v>
      </c>
      <c r="P23" s="96" t="s">
        <v>393</v>
      </c>
      <c r="Q23" s="11" t="s">
        <v>457</v>
      </c>
      <c r="V23" s="96" t="s">
        <v>393</v>
      </c>
      <c r="W23" s="11" t="s">
        <v>457</v>
      </c>
    </row>
    <row r="24" spans="2:26" x14ac:dyDescent="0.2">
      <c r="B24" t="s">
        <v>413</v>
      </c>
      <c r="C24" s="9">
        <v>19440</v>
      </c>
      <c r="F24" s="25" t="s">
        <v>378</v>
      </c>
      <c r="G24" s="97">
        <v>20500</v>
      </c>
      <c r="H24" s="97">
        <v>19440</v>
      </c>
      <c r="J24" s="25">
        <v>2022</v>
      </c>
      <c r="K24" s="109">
        <v>0.35</v>
      </c>
      <c r="L24" s="109">
        <v>0.3</v>
      </c>
      <c r="M24" s="109">
        <v>0.2</v>
      </c>
      <c r="N24" s="92">
        <f>1-SUM(K24:M24)</f>
        <v>0.15000000000000013</v>
      </c>
      <c r="P24" t="s">
        <v>458</v>
      </c>
      <c r="Q24">
        <v>240</v>
      </c>
      <c r="V24" t="s">
        <v>458</v>
      </c>
      <c r="W24">
        <v>240</v>
      </c>
    </row>
    <row r="25" spans="2:26" x14ac:dyDescent="0.2">
      <c r="B25" t="s">
        <v>414</v>
      </c>
      <c r="C25" s="9">
        <v>6820</v>
      </c>
      <c r="F25" s="25" t="s">
        <v>381</v>
      </c>
      <c r="G25" s="97">
        <v>8000</v>
      </c>
      <c r="H25" s="97">
        <v>6820</v>
      </c>
      <c r="J25" s="25">
        <v>2023</v>
      </c>
      <c r="K25" s="109">
        <v>0.32</v>
      </c>
      <c r="L25" s="109">
        <v>0.28999999999999998</v>
      </c>
      <c r="M25" s="109">
        <v>0.25</v>
      </c>
      <c r="N25" s="92">
        <f t="shared" ref="N25:N27" si="0">1-SUM(K25:M25)</f>
        <v>0.14000000000000001</v>
      </c>
      <c r="P25" t="s">
        <v>459</v>
      </c>
      <c r="Q25">
        <v>120</v>
      </c>
      <c r="V25" t="s">
        <v>459</v>
      </c>
      <c r="W25">
        <v>120</v>
      </c>
    </row>
    <row r="26" spans="2:26" x14ac:dyDescent="0.2">
      <c r="B26" t="s">
        <v>415</v>
      </c>
      <c r="C26" s="9">
        <v>4420</v>
      </c>
      <c r="F26" s="25" t="s">
        <v>379</v>
      </c>
      <c r="G26" s="97">
        <v>3000</v>
      </c>
      <c r="H26" s="97">
        <v>4420</v>
      </c>
      <c r="J26" s="25">
        <v>2024</v>
      </c>
      <c r="K26" s="109">
        <v>0.4</v>
      </c>
      <c r="L26" s="109">
        <v>0.27</v>
      </c>
      <c r="M26" s="109">
        <v>0.23</v>
      </c>
      <c r="N26" s="92">
        <f t="shared" si="0"/>
        <v>9.9999999999999978E-2</v>
      </c>
      <c r="P26" t="s">
        <v>460</v>
      </c>
      <c r="Q26">
        <v>90</v>
      </c>
      <c r="V26" t="s">
        <v>460</v>
      </c>
      <c r="W26">
        <v>90</v>
      </c>
    </row>
    <row r="27" spans="2:26" x14ac:dyDescent="0.2">
      <c r="B27" t="s">
        <v>416</v>
      </c>
      <c r="C27" s="9">
        <v>3700</v>
      </c>
      <c r="F27" s="25" t="s">
        <v>380</v>
      </c>
      <c r="G27" s="97">
        <v>7000</v>
      </c>
      <c r="H27" s="97">
        <v>3700</v>
      </c>
      <c r="J27" s="25">
        <v>2025</v>
      </c>
      <c r="K27" s="109">
        <v>0.42</v>
      </c>
      <c r="L27" s="109">
        <v>0.25</v>
      </c>
      <c r="M27" s="109">
        <v>0.27</v>
      </c>
      <c r="N27" s="92">
        <f t="shared" si="0"/>
        <v>6.0000000000000053E-2</v>
      </c>
      <c r="P27" t="s">
        <v>186</v>
      </c>
      <c r="Q27">
        <v>60</v>
      </c>
      <c r="V27" t="s">
        <v>186</v>
      </c>
      <c r="W27">
        <v>60</v>
      </c>
    </row>
    <row r="28" spans="2:26" x14ac:dyDescent="0.2">
      <c r="B28" t="s">
        <v>417</v>
      </c>
      <c r="C28" s="9">
        <v>3430</v>
      </c>
      <c r="F28" s="25" t="s">
        <v>382</v>
      </c>
      <c r="G28" s="97">
        <v>3800</v>
      </c>
      <c r="H28" s="97">
        <v>3430</v>
      </c>
      <c r="P28" t="s">
        <v>406</v>
      </c>
      <c r="Q28">
        <v>40</v>
      </c>
      <c r="V28" t="s">
        <v>406</v>
      </c>
      <c r="W28">
        <v>40</v>
      </c>
    </row>
    <row r="29" spans="2:26" x14ac:dyDescent="0.2">
      <c r="B29" t="s">
        <v>406</v>
      </c>
      <c r="C29" s="9">
        <v>1870</v>
      </c>
      <c r="F29" s="25" t="s">
        <v>406</v>
      </c>
      <c r="G29" s="97">
        <v>1900</v>
      </c>
      <c r="H29" s="97">
        <v>1870</v>
      </c>
    </row>
    <row r="30" spans="2:26" x14ac:dyDescent="0.2">
      <c r="J30" s="94"/>
      <c r="K30" s="95"/>
      <c r="L30" s="95"/>
    </row>
  </sheetData>
  <hyperlinks>
    <hyperlink ref="C5" location="'📈 Chart Designs ➤'!B5" display="⮜ _All Chart Designs" xr:uid="{22555E9E-E661-422D-9FDE-E16C7A25B6E4}"/>
    <hyperlink ref="B5" location="'📌 Start'!A1" display="⮜ Start" xr:uid="{A11DF03D-C4BD-4D2D-964D-4E253090502E}"/>
  </hyperlinks>
  <pageMargins left="0.7" right="0.7" top="0.75" bottom="0.75" header="0.3" footer="0.3"/>
  <ignoredErrors>
    <ignoredError sqref="N24:N27" formulaRange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6B9A-76E7-4434-834D-1115D9CEE192}">
  <dimension ref="B2:Y46"/>
  <sheetViews>
    <sheetView showGridLines="0" zoomScale="85" zoomScaleNormal="85" workbookViewId="0">
      <selection activeCell="AD1" sqref="AD1"/>
    </sheetView>
  </sheetViews>
  <sheetFormatPr baseColWidth="10" defaultColWidth="8.83203125" defaultRowHeight="15" x14ac:dyDescent="0.2"/>
  <cols>
    <col min="1" max="1" width="3.1640625" customWidth="1"/>
    <col min="2" max="2" width="14.1640625" customWidth="1"/>
    <col min="3" max="3" width="9.83203125" bestFit="1" customWidth="1"/>
    <col min="5" max="5" width="4.1640625" customWidth="1"/>
    <col min="6" max="6" width="14.1640625" customWidth="1"/>
    <col min="7" max="7" width="9.83203125" bestFit="1" customWidth="1"/>
    <col min="9" max="9" width="4.1640625" customWidth="1"/>
    <col min="10" max="10" width="15.1640625" customWidth="1"/>
    <col min="13" max="13" width="4.1640625" customWidth="1"/>
    <col min="15" max="15" width="9" bestFit="1" customWidth="1"/>
    <col min="19" max="19" width="4.1640625" customWidth="1"/>
  </cols>
  <sheetData>
    <row r="2" spans="2:24" ht="26" x14ac:dyDescent="0.3">
      <c r="B2" s="1" t="s">
        <v>715</v>
      </c>
    </row>
    <row r="3" spans="2:24" x14ac:dyDescent="0.2">
      <c r="B3" s="2" t="s">
        <v>717</v>
      </c>
    </row>
    <row r="5" spans="2:24" x14ac:dyDescent="0.2">
      <c r="B5" s="47" t="s">
        <v>285</v>
      </c>
      <c r="C5" s="47" t="s">
        <v>663</v>
      </c>
    </row>
    <row r="7" spans="2:24" ht="17" thickBot="1" x14ac:dyDescent="0.25">
      <c r="B7" s="55" t="s">
        <v>407</v>
      </c>
      <c r="C7" s="26"/>
      <c r="D7" s="26"/>
      <c r="F7" s="55" t="s">
        <v>444</v>
      </c>
      <c r="G7" s="26"/>
      <c r="H7" s="26"/>
      <c r="J7" s="55" t="s">
        <v>443</v>
      </c>
      <c r="K7" s="26"/>
      <c r="L7" s="26"/>
      <c r="N7" s="55" t="s">
        <v>450</v>
      </c>
      <c r="O7" s="26"/>
      <c r="P7" s="26"/>
      <c r="Q7" s="26"/>
      <c r="R7" s="23"/>
      <c r="T7" s="55" t="s">
        <v>449</v>
      </c>
      <c r="U7" s="26"/>
      <c r="V7" s="26"/>
      <c r="W7" s="26"/>
      <c r="X7" s="23"/>
    </row>
    <row r="21" spans="2:25" ht="16" x14ac:dyDescent="0.2">
      <c r="B21" s="105" t="s">
        <v>67</v>
      </c>
      <c r="C21" s="106"/>
      <c r="D21" s="106"/>
      <c r="F21" s="105" t="s">
        <v>67</v>
      </c>
      <c r="G21" s="106"/>
      <c r="H21" s="106"/>
      <c r="J21" s="105" t="s">
        <v>67</v>
      </c>
      <c r="K21" s="106"/>
      <c r="L21" s="106"/>
      <c r="N21" s="105" t="s">
        <v>67</v>
      </c>
      <c r="O21" s="106"/>
      <c r="P21" s="106"/>
      <c r="Q21" s="106"/>
      <c r="R21" s="106"/>
      <c r="T21" s="105" t="s">
        <v>67</v>
      </c>
      <c r="U21" s="106"/>
      <c r="V21" s="106"/>
      <c r="W21" s="106"/>
      <c r="X21" s="106"/>
    </row>
    <row r="23" spans="2:25" x14ac:dyDescent="0.2">
      <c r="B23" s="11" t="s">
        <v>27</v>
      </c>
      <c r="C23" s="11" t="s">
        <v>69</v>
      </c>
      <c r="F23" s="11" t="s">
        <v>27</v>
      </c>
      <c r="G23" s="11" t="s">
        <v>69</v>
      </c>
      <c r="J23" s="11" t="s">
        <v>1</v>
      </c>
      <c r="K23" s="11" t="s">
        <v>442</v>
      </c>
      <c r="L23" s="11" t="s">
        <v>409</v>
      </c>
      <c r="N23" s="11" t="s">
        <v>18</v>
      </c>
      <c r="O23" s="11" t="s">
        <v>442</v>
      </c>
      <c r="P23" s="11" t="s">
        <v>292</v>
      </c>
      <c r="T23" s="11" t="s">
        <v>18</v>
      </c>
      <c r="U23" s="11" t="s">
        <v>442</v>
      </c>
      <c r="W23" s="11" t="s">
        <v>18</v>
      </c>
      <c r="X23" s="11" t="s">
        <v>442</v>
      </c>
      <c r="Y23" s="11" t="s">
        <v>292</v>
      </c>
    </row>
    <row r="24" spans="2:25" x14ac:dyDescent="0.2">
      <c r="B24" t="s">
        <v>408</v>
      </c>
      <c r="C24" s="92">
        <v>0.7</v>
      </c>
      <c r="F24" t="s">
        <v>408</v>
      </c>
      <c r="G24" s="92">
        <v>0.7</v>
      </c>
      <c r="J24" t="s">
        <v>437</v>
      </c>
      <c r="K24" s="92">
        <v>0.7</v>
      </c>
      <c r="L24" s="92">
        <f>1-K24</f>
        <v>0.30000000000000004</v>
      </c>
      <c r="N24" t="s">
        <v>21</v>
      </c>
      <c r="O24" s="92">
        <v>0.09</v>
      </c>
      <c r="P24" s="92">
        <v>1</v>
      </c>
      <c r="T24" t="s">
        <v>21</v>
      </c>
      <c r="U24" s="92">
        <v>0</v>
      </c>
      <c r="W24" s="107">
        <v>46054</v>
      </c>
      <c r="X24" s="92">
        <f>U24</f>
        <v>0</v>
      </c>
      <c r="Y24" s="92">
        <v>1</v>
      </c>
    </row>
    <row r="25" spans="2:25" x14ac:dyDescent="0.2">
      <c r="B25" t="s">
        <v>409</v>
      </c>
      <c r="C25" s="92">
        <f>1-C24</f>
        <v>0.30000000000000004</v>
      </c>
      <c r="F25" t="s">
        <v>409</v>
      </c>
      <c r="G25" s="92">
        <f>1-G24</f>
        <v>0.30000000000000004</v>
      </c>
      <c r="J25" t="s">
        <v>438</v>
      </c>
      <c r="K25" s="92">
        <v>0.6</v>
      </c>
      <c r="L25" s="92">
        <f t="shared" ref="L25:L28" si="0">1-K25</f>
        <v>0.4</v>
      </c>
      <c r="N25" t="s">
        <v>22</v>
      </c>
      <c r="O25" s="92">
        <v>0.15</v>
      </c>
      <c r="P25" s="92">
        <v>1</v>
      </c>
      <c r="T25" t="s">
        <v>22</v>
      </c>
      <c r="U25" s="92">
        <v>0</v>
      </c>
      <c r="W25" s="107">
        <v>46082</v>
      </c>
      <c r="X25" s="92">
        <f t="shared" ref="X25:X34" si="1">U25</f>
        <v>0</v>
      </c>
      <c r="Y25" s="92">
        <v>1</v>
      </c>
    </row>
    <row r="26" spans="2:25" x14ac:dyDescent="0.2">
      <c r="J26" t="s">
        <v>439</v>
      </c>
      <c r="K26" s="92">
        <v>0.4</v>
      </c>
      <c r="L26" s="92">
        <f t="shared" si="0"/>
        <v>0.6</v>
      </c>
      <c r="N26" t="s">
        <v>23</v>
      </c>
      <c r="O26" s="92">
        <v>0.2</v>
      </c>
      <c r="P26" s="92">
        <v>1</v>
      </c>
      <c r="T26" t="s">
        <v>23</v>
      </c>
      <c r="U26" s="92">
        <v>0.2</v>
      </c>
      <c r="W26" s="107">
        <v>46113</v>
      </c>
      <c r="X26" s="92">
        <f t="shared" si="1"/>
        <v>0.2</v>
      </c>
      <c r="Y26" s="92">
        <v>1</v>
      </c>
    </row>
    <row r="27" spans="2:25" x14ac:dyDescent="0.2">
      <c r="J27" t="s">
        <v>440</v>
      </c>
      <c r="K27" s="92">
        <v>0.8</v>
      </c>
      <c r="L27" s="92">
        <f t="shared" si="0"/>
        <v>0.19999999999999996</v>
      </c>
      <c r="N27" t="s">
        <v>24</v>
      </c>
      <c r="O27" s="92">
        <v>0.21</v>
      </c>
      <c r="P27" s="92">
        <v>1</v>
      </c>
      <c r="T27" t="s">
        <v>24</v>
      </c>
      <c r="U27" s="92">
        <v>0.2</v>
      </c>
      <c r="W27" s="107">
        <v>46143</v>
      </c>
      <c r="X27" s="92">
        <f t="shared" si="1"/>
        <v>0.2</v>
      </c>
      <c r="Y27" s="92">
        <v>1</v>
      </c>
    </row>
    <row r="28" spans="2:25" x14ac:dyDescent="0.2">
      <c r="J28" t="s">
        <v>441</v>
      </c>
      <c r="K28" s="92">
        <v>0.2</v>
      </c>
      <c r="L28" s="92">
        <f t="shared" si="0"/>
        <v>0.8</v>
      </c>
      <c r="N28" t="s">
        <v>25</v>
      </c>
      <c r="O28" s="92">
        <v>0.25</v>
      </c>
      <c r="P28" s="92">
        <v>1</v>
      </c>
      <c r="T28" t="s">
        <v>25</v>
      </c>
      <c r="U28" s="92">
        <v>0.4</v>
      </c>
      <c r="W28" s="107">
        <v>46174</v>
      </c>
      <c r="X28" s="92">
        <f t="shared" si="1"/>
        <v>0.4</v>
      </c>
      <c r="Y28" s="92">
        <v>1</v>
      </c>
    </row>
    <row r="29" spans="2:25" x14ac:dyDescent="0.2">
      <c r="N29" t="s">
        <v>26</v>
      </c>
      <c r="O29" s="92">
        <v>0.27</v>
      </c>
      <c r="P29" s="92">
        <v>1</v>
      </c>
      <c r="T29" t="s">
        <v>26</v>
      </c>
      <c r="U29" s="92">
        <v>0.4</v>
      </c>
      <c r="W29" s="107">
        <v>46204</v>
      </c>
      <c r="X29" s="92">
        <f t="shared" si="1"/>
        <v>0.4</v>
      </c>
      <c r="Y29" s="92">
        <v>1</v>
      </c>
    </row>
    <row r="30" spans="2:25" x14ac:dyDescent="0.2">
      <c r="N30" t="s">
        <v>286</v>
      </c>
      <c r="O30" s="92">
        <v>0.36</v>
      </c>
      <c r="P30" s="92">
        <v>1</v>
      </c>
      <c r="T30" t="s">
        <v>286</v>
      </c>
      <c r="U30" s="92">
        <v>0.4</v>
      </c>
      <c r="W30" s="107">
        <v>46235</v>
      </c>
      <c r="X30" s="92">
        <f t="shared" si="1"/>
        <v>0.4</v>
      </c>
      <c r="Y30" s="92">
        <v>1</v>
      </c>
    </row>
    <row r="31" spans="2:25" x14ac:dyDescent="0.2">
      <c r="N31" t="s">
        <v>287</v>
      </c>
      <c r="O31" s="92">
        <v>0.46</v>
      </c>
      <c r="P31" s="92">
        <v>1</v>
      </c>
      <c r="T31" t="s">
        <v>287</v>
      </c>
      <c r="U31" s="92">
        <v>0.6</v>
      </c>
      <c r="W31" s="107">
        <v>46266</v>
      </c>
      <c r="X31" s="92">
        <f t="shared" si="1"/>
        <v>0.6</v>
      </c>
      <c r="Y31" s="92">
        <v>1</v>
      </c>
    </row>
    <row r="32" spans="2:25" x14ac:dyDescent="0.2">
      <c r="N32" t="s">
        <v>288</v>
      </c>
      <c r="O32" s="92">
        <v>0.59</v>
      </c>
      <c r="P32" s="92">
        <v>1</v>
      </c>
      <c r="T32" t="s">
        <v>288</v>
      </c>
      <c r="U32" s="92">
        <v>0.8</v>
      </c>
      <c r="W32" s="107">
        <v>46296</v>
      </c>
      <c r="X32" s="92">
        <f t="shared" si="1"/>
        <v>0.8</v>
      </c>
      <c r="Y32" s="92">
        <v>1</v>
      </c>
    </row>
    <row r="33" spans="14:25" x14ac:dyDescent="0.2">
      <c r="N33" t="s">
        <v>289</v>
      </c>
      <c r="O33" s="92">
        <v>0.62</v>
      </c>
      <c r="P33" s="92">
        <v>1</v>
      </c>
      <c r="T33" t="s">
        <v>289</v>
      </c>
      <c r="U33" s="92">
        <v>0.8</v>
      </c>
      <c r="W33" s="107">
        <v>46327</v>
      </c>
      <c r="X33" s="92">
        <f t="shared" si="1"/>
        <v>0.8</v>
      </c>
      <c r="Y33" s="92">
        <v>1</v>
      </c>
    </row>
    <row r="34" spans="14:25" x14ac:dyDescent="0.2">
      <c r="N34" t="s">
        <v>290</v>
      </c>
      <c r="O34" s="92">
        <v>0.7</v>
      </c>
      <c r="P34" s="92">
        <v>1</v>
      </c>
      <c r="T34" t="s">
        <v>290</v>
      </c>
      <c r="U34" s="92">
        <v>1</v>
      </c>
      <c r="W34" s="107">
        <v>46357</v>
      </c>
      <c r="X34" s="92">
        <f t="shared" si="1"/>
        <v>1</v>
      </c>
      <c r="Y34" s="92">
        <v>1</v>
      </c>
    </row>
    <row r="35" spans="14:25" x14ac:dyDescent="0.2">
      <c r="N35" t="s">
        <v>291</v>
      </c>
      <c r="O35" s="92">
        <v>1</v>
      </c>
      <c r="P35" s="92">
        <v>1</v>
      </c>
      <c r="T35" t="s">
        <v>291</v>
      </c>
      <c r="U35" s="92">
        <v>1</v>
      </c>
      <c r="W35" s="107">
        <v>46023</v>
      </c>
      <c r="X35" s="108">
        <f>U24</f>
        <v>0</v>
      </c>
      <c r="Y35" s="92">
        <v>1</v>
      </c>
    </row>
    <row r="36" spans="14:25" x14ac:dyDescent="0.2">
      <c r="W36" s="107">
        <v>46054</v>
      </c>
      <c r="X36" s="108">
        <f t="shared" ref="X36:X46" si="2">U25</f>
        <v>0</v>
      </c>
      <c r="Y36" s="92">
        <v>1</v>
      </c>
    </row>
    <row r="37" spans="14:25" x14ac:dyDescent="0.2">
      <c r="W37" s="107">
        <v>46082</v>
      </c>
      <c r="X37" s="108">
        <f t="shared" si="2"/>
        <v>0.2</v>
      </c>
      <c r="Y37" s="92">
        <v>1</v>
      </c>
    </row>
    <row r="38" spans="14:25" x14ac:dyDescent="0.2">
      <c r="W38" s="107">
        <v>46113</v>
      </c>
      <c r="X38" s="108">
        <f t="shared" si="2"/>
        <v>0.2</v>
      </c>
      <c r="Y38" s="92">
        <v>1</v>
      </c>
    </row>
    <row r="39" spans="14:25" x14ac:dyDescent="0.2">
      <c r="W39" s="107">
        <v>46143</v>
      </c>
      <c r="X39" s="108">
        <f t="shared" si="2"/>
        <v>0.4</v>
      </c>
      <c r="Y39" s="92">
        <v>1</v>
      </c>
    </row>
    <row r="40" spans="14:25" x14ac:dyDescent="0.2">
      <c r="W40" s="107">
        <v>46174</v>
      </c>
      <c r="X40" s="108">
        <f t="shared" si="2"/>
        <v>0.4</v>
      </c>
      <c r="Y40" s="92">
        <v>1</v>
      </c>
    </row>
    <row r="41" spans="14:25" x14ac:dyDescent="0.2">
      <c r="W41" s="107">
        <v>46204</v>
      </c>
      <c r="X41" s="108">
        <f t="shared" si="2"/>
        <v>0.4</v>
      </c>
      <c r="Y41" s="92">
        <v>1</v>
      </c>
    </row>
    <row r="42" spans="14:25" x14ac:dyDescent="0.2">
      <c r="W42" s="107">
        <v>46235</v>
      </c>
      <c r="X42" s="108">
        <f t="shared" si="2"/>
        <v>0.6</v>
      </c>
      <c r="Y42" s="92">
        <v>1</v>
      </c>
    </row>
    <row r="43" spans="14:25" x14ac:dyDescent="0.2">
      <c r="W43" s="107">
        <v>46266</v>
      </c>
      <c r="X43" s="108">
        <f t="shared" si="2"/>
        <v>0.8</v>
      </c>
      <c r="Y43" s="92">
        <v>1</v>
      </c>
    </row>
    <row r="44" spans="14:25" x14ac:dyDescent="0.2">
      <c r="W44" s="107">
        <v>46296</v>
      </c>
      <c r="X44" s="108">
        <f t="shared" si="2"/>
        <v>0.8</v>
      </c>
      <c r="Y44" s="92">
        <v>1</v>
      </c>
    </row>
    <row r="45" spans="14:25" x14ac:dyDescent="0.2">
      <c r="W45" s="107">
        <v>46327</v>
      </c>
      <c r="X45" s="108">
        <f t="shared" si="2"/>
        <v>1</v>
      </c>
      <c r="Y45" s="92">
        <v>1</v>
      </c>
    </row>
    <row r="46" spans="14:25" x14ac:dyDescent="0.2">
      <c r="W46" s="107">
        <v>46357</v>
      </c>
      <c r="X46" s="108">
        <f t="shared" si="2"/>
        <v>1</v>
      </c>
      <c r="Y46" s="92">
        <v>1</v>
      </c>
    </row>
  </sheetData>
  <phoneticPr fontId="26" type="noConversion"/>
  <hyperlinks>
    <hyperlink ref="C5" location="'📈 Chart Designs ➤'!B5" display="⮜ _All Chart Designs" xr:uid="{A7C24A49-CBEE-40A6-8026-5D1D4B74DD93}"/>
    <hyperlink ref="B5" location="'📌 Start'!A1" display="⮜ Start" xr:uid="{60029C79-4098-42E6-906B-0136FA8773C6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8998-F408-4E7A-91EC-FE5BBB7912F1}">
  <sheetPr>
    <tabColor theme="1"/>
  </sheetPr>
  <dimension ref="B2:D14"/>
  <sheetViews>
    <sheetView showGridLines="0" zoomScale="85" zoomScaleNormal="85" workbookViewId="0">
      <selection activeCell="T1" sqref="T1"/>
    </sheetView>
  </sheetViews>
  <sheetFormatPr baseColWidth="10" defaultColWidth="8.83203125" defaultRowHeight="15" x14ac:dyDescent="0.2"/>
  <cols>
    <col min="1" max="1" width="3.1640625" customWidth="1"/>
    <col min="2" max="2" width="19.1640625" customWidth="1"/>
    <col min="3" max="3" width="53.1640625" customWidth="1"/>
    <col min="4" max="4" width="48.6640625" customWidth="1"/>
  </cols>
  <sheetData>
    <row r="2" spans="2:4" ht="26" x14ac:dyDescent="0.3">
      <c r="B2" s="1" t="s">
        <v>32</v>
      </c>
    </row>
    <row r="3" spans="2:4" x14ac:dyDescent="0.2">
      <c r="B3" s="2" t="s">
        <v>678</v>
      </c>
    </row>
    <row r="5" spans="2:4" x14ac:dyDescent="0.2">
      <c r="B5" s="47" t="s">
        <v>285</v>
      </c>
    </row>
    <row r="7" spans="2:4" x14ac:dyDescent="0.2">
      <c r="B7" s="249"/>
      <c r="C7" s="250"/>
      <c r="D7" s="258"/>
    </row>
    <row r="8" spans="2:4" x14ac:dyDescent="0.2">
      <c r="B8" s="253" t="s">
        <v>675</v>
      </c>
      <c r="C8" s="254"/>
      <c r="D8" s="259"/>
    </row>
    <row r="9" spans="2:4" x14ac:dyDescent="0.2">
      <c r="B9" s="264" t="s">
        <v>682</v>
      </c>
      <c r="C9" s="265"/>
      <c r="D9" s="266"/>
    </row>
    <row r="10" spans="2:4" ht="14.5" customHeight="1" x14ac:dyDescent="0.2">
      <c r="B10" s="267"/>
      <c r="C10" s="268"/>
      <c r="D10" s="269"/>
    </row>
    <row r="11" spans="2:4" ht="14.5" customHeight="1" x14ac:dyDescent="0.2">
      <c r="B11" s="257"/>
      <c r="C11" s="257"/>
      <c r="D11" s="257"/>
    </row>
    <row r="12" spans="2:4" x14ac:dyDescent="0.2">
      <c r="B12" s="11" t="s">
        <v>700</v>
      </c>
      <c r="C12" s="11" t="s">
        <v>28</v>
      </c>
    </row>
    <row r="13" spans="2:4" x14ac:dyDescent="0.2">
      <c r="B13" s="47" t="s">
        <v>394</v>
      </c>
      <c r="C13" t="s">
        <v>718</v>
      </c>
    </row>
    <row r="14" spans="2:4" x14ac:dyDescent="0.2">
      <c r="B14" s="47" t="s">
        <v>395</v>
      </c>
      <c r="C14" t="s">
        <v>719</v>
      </c>
    </row>
  </sheetData>
  <mergeCells count="1">
    <mergeCell ref="B9:D10"/>
  </mergeCells>
  <hyperlinks>
    <hyperlink ref="B5" location="'📌 Start'!A1" display="⮜ Start" xr:uid="{EDC46E1D-E486-434D-95CF-5B8E82E7E505}"/>
    <hyperlink ref="B13" location="'Simple Tile Layouts'!A1" display="Simple Tile Layouts" xr:uid="{B21CF283-3A13-47E5-BDA2-FE7DC1D2F4BE}"/>
    <hyperlink ref="B14" location="'Detailed Tile Layouts'!A1" display="Detailed Tile Layouts" xr:uid="{FBE8291C-35F4-48FE-B78D-F8E4F004673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AE3F-14DA-4C24-843C-ADDCB1DFAECD}">
  <dimension ref="B2:AI42"/>
  <sheetViews>
    <sheetView showGridLines="0" zoomScale="85" zoomScaleNormal="85" workbookViewId="0">
      <selection activeCell="AA1" sqref="AA1"/>
    </sheetView>
  </sheetViews>
  <sheetFormatPr baseColWidth="10" defaultColWidth="8.83203125" defaultRowHeight="15" x14ac:dyDescent="0.2"/>
  <cols>
    <col min="1" max="1" width="3.1640625" customWidth="1"/>
    <col min="2" max="2" width="2.83203125" customWidth="1"/>
    <col min="3" max="4" width="13.5" customWidth="1"/>
    <col min="5" max="5" width="19.5" customWidth="1"/>
    <col min="6" max="6" width="9.6640625" customWidth="1"/>
    <col min="7" max="7" width="2.83203125" customWidth="1"/>
    <col min="8" max="8" width="2.6640625" customWidth="1"/>
    <col min="9" max="9" width="2.83203125" customWidth="1"/>
    <col min="10" max="10" width="24" customWidth="1"/>
    <col min="11" max="12" width="9.6640625" customWidth="1"/>
    <col min="13" max="13" width="13.5" customWidth="1"/>
    <col min="14" max="14" width="2.83203125" customWidth="1"/>
    <col min="16" max="16" width="2.83203125" customWidth="1"/>
    <col min="17" max="18" width="13.5" customWidth="1"/>
    <col min="19" max="19" width="19.5" customWidth="1"/>
    <col min="20" max="20" width="9.6640625" customWidth="1"/>
    <col min="21" max="21" width="2.83203125" customWidth="1"/>
    <col min="22" max="22" width="2.6640625" customWidth="1"/>
    <col min="23" max="23" width="2.83203125" customWidth="1"/>
    <col min="24" max="24" width="24" customWidth="1"/>
    <col min="25" max="26" width="9.6640625" customWidth="1"/>
    <col min="27" max="27" width="13.5" customWidth="1"/>
    <col min="28" max="28" width="2.83203125" customWidth="1"/>
    <col min="29" max="29" width="2.6640625" customWidth="1"/>
    <col min="30" max="30" width="2.83203125" customWidth="1"/>
    <col min="31" max="31" width="18.33203125" customWidth="1"/>
    <col min="32" max="33" width="6.5" customWidth="1"/>
    <col min="34" max="34" width="13.5" customWidth="1"/>
    <col min="35" max="35" width="2.83203125" customWidth="1"/>
  </cols>
  <sheetData>
    <row r="2" spans="2:35" ht="26" x14ac:dyDescent="0.3">
      <c r="B2" s="1" t="s">
        <v>394</v>
      </c>
    </row>
    <row r="3" spans="2:35" x14ac:dyDescent="0.2">
      <c r="B3" s="2" t="s">
        <v>720</v>
      </c>
    </row>
    <row r="5" spans="2:35" x14ac:dyDescent="0.2">
      <c r="B5" s="47" t="s">
        <v>285</v>
      </c>
      <c r="D5" s="246" t="s">
        <v>664</v>
      </c>
    </row>
    <row r="6" spans="2:35" x14ac:dyDescent="0.2">
      <c r="B6" s="47"/>
    </row>
    <row r="7" spans="2:35" ht="19" x14ac:dyDescent="0.25">
      <c r="B7" s="51" t="s">
        <v>391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P7" s="51" t="s">
        <v>392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15" spans="2:35" ht="16" thickBot="1" x14ac:dyDescent="0.25"/>
    <row r="16" spans="2:35" x14ac:dyDescent="0.2">
      <c r="B16" s="13"/>
      <c r="C16" s="14"/>
      <c r="D16" s="14"/>
      <c r="E16" s="14"/>
      <c r="F16" s="14"/>
      <c r="G16" s="15"/>
      <c r="I16" s="13"/>
      <c r="J16" s="14"/>
      <c r="K16" s="14"/>
      <c r="L16" s="14"/>
      <c r="M16" s="14"/>
      <c r="N16" s="15"/>
      <c r="P16" s="13"/>
      <c r="Q16" s="14"/>
      <c r="R16" s="14"/>
      <c r="S16" s="14"/>
      <c r="T16" s="14"/>
      <c r="U16" s="15"/>
      <c r="W16" s="13"/>
      <c r="X16" s="14"/>
      <c r="Y16" s="14"/>
      <c r="Z16" s="14"/>
      <c r="AA16" s="14"/>
      <c r="AB16" s="15"/>
      <c r="AD16" s="61"/>
      <c r="AE16" s="14"/>
      <c r="AF16" s="14"/>
      <c r="AG16" s="14"/>
      <c r="AH16" s="14"/>
      <c r="AI16" s="62"/>
    </row>
    <row r="17" spans="2:35" ht="19" x14ac:dyDescent="0.25">
      <c r="B17" s="16"/>
      <c r="C17" s="22" t="s">
        <v>48</v>
      </c>
      <c r="G17" s="17"/>
      <c r="I17" s="16"/>
      <c r="J17" s="22" t="s">
        <v>48</v>
      </c>
      <c r="N17" s="17"/>
      <c r="P17" s="16"/>
      <c r="Q17" s="22" t="s">
        <v>48</v>
      </c>
      <c r="U17" s="17"/>
      <c r="W17" s="16"/>
      <c r="X17" s="22" t="s">
        <v>48</v>
      </c>
      <c r="AB17" s="17"/>
      <c r="AD17" s="63"/>
      <c r="AE17" s="22" t="s">
        <v>48</v>
      </c>
      <c r="AI17" s="64"/>
    </row>
    <row r="18" spans="2:35" x14ac:dyDescent="0.2">
      <c r="B18" s="16"/>
      <c r="G18" s="17"/>
      <c r="I18" s="16"/>
      <c r="N18" s="17"/>
      <c r="P18" s="16"/>
      <c r="U18" s="17"/>
      <c r="W18" s="16"/>
      <c r="AB18" s="17"/>
      <c r="AD18" s="63"/>
      <c r="AI18" s="64"/>
    </row>
    <row r="19" spans="2:35" x14ac:dyDescent="0.2">
      <c r="B19" s="16"/>
      <c r="G19" s="17"/>
      <c r="I19" s="16"/>
      <c r="N19" s="17"/>
      <c r="P19" s="16"/>
      <c r="U19" s="17"/>
      <c r="W19" s="16"/>
      <c r="AB19" s="17"/>
      <c r="AD19" s="63"/>
      <c r="AI19" s="64"/>
    </row>
    <row r="20" spans="2:35" x14ac:dyDescent="0.2">
      <c r="B20" s="16"/>
      <c r="G20" s="17"/>
      <c r="I20" s="16"/>
      <c r="N20" s="17"/>
      <c r="P20" s="16"/>
      <c r="U20" s="17"/>
      <c r="W20" s="16"/>
      <c r="AB20" s="17"/>
      <c r="AD20" s="63"/>
      <c r="AI20" s="64"/>
    </row>
    <row r="21" spans="2:35" x14ac:dyDescent="0.2">
      <c r="B21" s="16"/>
      <c r="G21" s="17"/>
      <c r="I21" s="16"/>
      <c r="N21" s="17"/>
      <c r="P21" s="16"/>
      <c r="U21" s="17"/>
      <c r="W21" s="16"/>
      <c r="AB21" s="17"/>
      <c r="AD21" s="63"/>
      <c r="AI21" s="64"/>
    </row>
    <row r="22" spans="2:35" x14ac:dyDescent="0.2">
      <c r="B22" s="16"/>
      <c r="G22" s="17"/>
      <c r="I22" s="16"/>
      <c r="N22" s="17"/>
      <c r="P22" s="16"/>
      <c r="U22" s="17"/>
      <c r="W22" s="16"/>
      <c r="AB22" s="17"/>
      <c r="AD22" s="63"/>
      <c r="AI22" s="64"/>
    </row>
    <row r="23" spans="2:35" x14ac:dyDescent="0.2">
      <c r="B23" s="16"/>
      <c r="G23" s="17"/>
      <c r="I23" s="16"/>
      <c r="N23" s="17"/>
      <c r="P23" s="16"/>
      <c r="U23" s="17"/>
      <c r="W23" s="16"/>
      <c r="AB23" s="17"/>
      <c r="AD23" s="63"/>
      <c r="AI23" s="64"/>
    </row>
    <row r="24" spans="2:35" x14ac:dyDescent="0.2">
      <c r="B24" s="16"/>
      <c r="G24" s="17"/>
      <c r="I24" s="16"/>
      <c r="N24" s="17"/>
      <c r="P24" s="16"/>
      <c r="U24" s="17"/>
      <c r="W24" s="16"/>
      <c r="AB24" s="17"/>
      <c r="AD24" s="63"/>
      <c r="AI24" s="64"/>
    </row>
    <row r="25" spans="2:35" x14ac:dyDescent="0.2">
      <c r="B25" s="16"/>
      <c r="G25" s="17"/>
      <c r="I25" s="16"/>
      <c r="N25" s="17"/>
      <c r="P25" s="16"/>
      <c r="U25" s="17"/>
      <c r="W25" s="16"/>
      <c r="AB25" s="17"/>
      <c r="AD25" s="63"/>
      <c r="AI25" s="64"/>
    </row>
    <row r="26" spans="2:35" x14ac:dyDescent="0.2">
      <c r="B26" s="16"/>
      <c r="D26" s="8"/>
      <c r="E26" s="8"/>
      <c r="F26" s="8"/>
      <c r="G26" s="17"/>
      <c r="I26" s="16"/>
      <c r="K26" s="8"/>
      <c r="L26" s="8"/>
      <c r="M26" s="8"/>
      <c r="N26" s="17"/>
      <c r="P26" s="16"/>
      <c r="R26" s="8"/>
      <c r="S26" s="8"/>
      <c r="T26" s="8"/>
      <c r="U26" s="17"/>
      <c r="W26" s="16"/>
      <c r="Y26" s="8"/>
      <c r="Z26" s="8"/>
      <c r="AA26" s="8"/>
      <c r="AB26" s="17"/>
      <c r="AD26" s="63"/>
      <c r="AF26" s="65"/>
      <c r="AG26" s="65"/>
      <c r="AH26" s="65"/>
      <c r="AI26" s="64"/>
    </row>
    <row r="27" spans="2:35" x14ac:dyDescent="0.2">
      <c r="B27" s="16"/>
      <c r="G27" s="17"/>
      <c r="I27" s="16"/>
      <c r="N27" s="17"/>
      <c r="P27" s="16"/>
      <c r="U27" s="17"/>
      <c r="W27" s="16"/>
      <c r="AB27" s="17"/>
      <c r="AD27" s="63"/>
      <c r="AI27" s="64"/>
    </row>
    <row r="28" spans="2:35" ht="16" thickBot="1" x14ac:dyDescent="0.25">
      <c r="B28" s="18"/>
      <c r="C28" s="19"/>
      <c r="D28" s="19"/>
      <c r="E28" s="19"/>
      <c r="F28" s="19"/>
      <c r="G28" s="20"/>
      <c r="I28" s="18"/>
      <c r="J28" s="19"/>
      <c r="K28" s="19"/>
      <c r="L28" s="19"/>
      <c r="M28" s="19"/>
      <c r="N28" s="20"/>
      <c r="P28" s="18"/>
      <c r="Q28" s="19"/>
      <c r="R28" s="19"/>
      <c r="S28" s="19"/>
      <c r="T28" s="19"/>
      <c r="U28" s="20"/>
      <c r="W28" s="18"/>
      <c r="X28" s="19"/>
      <c r="Y28" s="19"/>
      <c r="Z28" s="19"/>
      <c r="AA28" s="19"/>
      <c r="AB28" s="20"/>
      <c r="AD28" s="63"/>
      <c r="AI28" s="64"/>
    </row>
    <row r="29" spans="2:35" ht="16" thickBot="1" x14ac:dyDescent="0.25">
      <c r="AD29" s="63"/>
      <c r="AI29" s="64"/>
    </row>
    <row r="30" spans="2:35" x14ac:dyDescent="0.2">
      <c r="B30" s="13"/>
      <c r="C30" s="14"/>
      <c r="D30" s="14"/>
      <c r="E30" s="14"/>
      <c r="F30" s="14"/>
      <c r="G30" s="15"/>
      <c r="I30" s="13"/>
      <c r="J30" s="14"/>
      <c r="K30" s="14"/>
      <c r="L30" s="14"/>
      <c r="M30" s="14"/>
      <c r="N30" s="15"/>
      <c r="P30" s="13"/>
      <c r="Q30" s="14"/>
      <c r="R30" s="14"/>
      <c r="S30" s="14"/>
      <c r="T30" s="14"/>
      <c r="U30" s="15"/>
      <c r="W30" s="13"/>
      <c r="X30" s="14"/>
      <c r="Y30" s="14"/>
      <c r="Z30" s="14"/>
      <c r="AA30" s="14"/>
      <c r="AB30" s="15"/>
      <c r="AD30" s="63"/>
      <c r="AI30" s="64"/>
    </row>
    <row r="31" spans="2:35" ht="19" x14ac:dyDescent="0.25">
      <c r="B31" s="16"/>
      <c r="C31" s="22" t="s">
        <v>48</v>
      </c>
      <c r="G31" s="17"/>
      <c r="I31" s="16"/>
      <c r="J31" s="22" t="s">
        <v>48</v>
      </c>
      <c r="N31" s="17"/>
      <c r="P31" s="16"/>
      <c r="Q31" s="22" t="s">
        <v>48</v>
      </c>
      <c r="U31" s="17"/>
      <c r="W31" s="16"/>
      <c r="X31" s="22" t="s">
        <v>48</v>
      </c>
      <c r="AB31" s="17"/>
      <c r="AD31" s="63"/>
      <c r="AI31" s="64"/>
    </row>
    <row r="32" spans="2:35" x14ac:dyDescent="0.2">
      <c r="B32" s="16"/>
      <c r="G32" s="17"/>
      <c r="I32" s="16"/>
      <c r="N32" s="17"/>
      <c r="P32" s="16"/>
      <c r="U32" s="17"/>
      <c r="W32" s="16"/>
      <c r="AB32" s="17"/>
      <c r="AD32" s="63"/>
      <c r="AI32" s="64"/>
    </row>
    <row r="33" spans="2:35" x14ac:dyDescent="0.2">
      <c r="B33" s="16"/>
      <c r="G33" s="17"/>
      <c r="I33" s="16"/>
      <c r="N33" s="17"/>
      <c r="P33" s="16"/>
      <c r="U33" s="17"/>
      <c r="W33" s="16"/>
      <c r="AB33" s="17"/>
      <c r="AD33" s="63"/>
      <c r="AI33" s="64"/>
    </row>
    <row r="34" spans="2:35" x14ac:dyDescent="0.2">
      <c r="B34" s="16"/>
      <c r="G34" s="17"/>
      <c r="I34" s="16"/>
      <c r="N34" s="17"/>
      <c r="P34" s="16"/>
      <c r="U34" s="17"/>
      <c r="W34" s="16"/>
      <c r="AB34" s="17"/>
      <c r="AD34" s="63"/>
      <c r="AI34" s="64"/>
    </row>
    <row r="35" spans="2:35" x14ac:dyDescent="0.2">
      <c r="B35" s="16"/>
      <c r="G35" s="17"/>
      <c r="I35" s="16"/>
      <c r="N35" s="17"/>
      <c r="P35" s="16"/>
      <c r="U35" s="17"/>
      <c r="W35" s="16"/>
      <c r="AB35" s="17"/>
      <c r="AD35" s="63"/>
      <c r="AI35" s="64"/>
    </row>
    <row r="36" spans="2:35" x14ac:dyDescent="0.2">
      <c r="B36" s="16"/>
      <c r="G36" s="17"/>
      <c r="I36" s="16"/>
      <c r="N36" s="17"/>
      <c r="P36" s="16"/>
      <c r="U36" s="17"/>
      <c r="W36" s="16"/>
      <c r="AB36" s="17"/>
      <c r="AD36" s="63"/>
      <c r="AI36" s="64"/>
    </row>
    <row r="37" spans="2:35" x14ac:dyDescent="0.2">
      <c r="B37" s="16"/>
      <c r="G37" s="17"/>
      <c r="I37" s="16"/>
      <c r="N37" s="17"/>
      <c r="P37" s="16"/>
      <c r="U37" s="17"/>
      <c r="W37" s="16"/>
      <c r="AB37" s="17"/>
      <c r="AD37" s="63"/>
      <c r="AI37" s="64"/>
    </row>
    <row r="38" spans="2:35" x14ac:dyDescent="0.2">
      <c r="B38" s="16"/>
      <c r="G38" s="17"/>
      <c r="I38" s="16"/>
      <c r="N38" s="17"/>
      <c r="P38" s="16"/>
      <c r="U38" s="17"/>
      <c r="W38" s="16"/>
      <c r="AB38" s="17"/>
      <c r="AD38" s="63"/>
      <c r="AI38" s="64"/>
    </row>
    <row r="39" spans="2:35" x14ac:dyDescent="0.2">
      <c r="B39" s="16"/>
      <c r="G39" s="17"/>
      <c r="I39" s="16"/>
      <c r="N39" s="17"/>
      <c r="P39" s="16"/>
      <c r="U39" s="17"/>
      <c r="W39" s="16"/>
      <c r="AB39" s="17"/>
      <c r="AD39" s="63"/>
      <c r="AI39" s="64"/>
    </row>
    <row r="40" spans="2:35" x14ac:dyDescent="0.2">
      <c r="B40" s="16"/>
      <c r="D40" s="8"/>
      <c r="E40" s="8"/>
      <c r="F40" s="8"/>
      <c r="G40" s="17"/>
      <c r="I40" s="16"/>
      <c r="K40" s="8"/>
      <c r="L40" s="8"/>
      <c r="M40" s="8"/>
      <c r="N40" s="17"/>
      <c r="P40" s="16"/>
      <c r="R40" s="8"/>
      <c r="S40" s="8"/>
      <c r="T40" s="8"/>
      <c r="U40" s="17"/>
      <c r="W40" s="16"/>
      <c r="Y40" s="8"/>
      <c r="Z40" s="8"/>
      <c r="AA40" s="8"/>
      <c r="AB40" s="17"/>
      <c r="AD40" s="63"/>
      <c r="AI40" s="64"/>
    </row>
    <row r="41" spans="2:35" x14ac:dyDescent="0.2">
      <c r="B41" s="16"/>
      <c r="G41" s="17"/>
      <c r="I41" s="16"/>
      <c r="N41" s="17"/>
      <c r="P41" s="16"/>
      <c r="U41" s="17"/>
      <c r="W41" s="16"/>
      <c r="AB41" s="17"/>
      <c r="AD41" s="63"/>
      <c r="AI41" s="64"/>
    </row>
    <row r="42" spans="2:35" ht="16" thickBot="1" x14ac:dyDescent="0.25">
      <c r="B42" s="18"/>
      <c r="C42" s="19"/>
      <c r="D42" s="19"/>
      <c r="E42" s="19"/>
      <c r="F42" s="19"/>
      <c r="G42" s="20"/>
      <c r="I42" s="18"/>
      <c r="J42" s="19"/>
      <c r="K42" s="19"/>
      <c r="L42" s="19"/>
      <c r="M42" s="19"/>
      <c r="N42" s="20"/>
      <c r="P42" s="18"/>
      <c r="Q42" s="19"/>
      <c r="R42" s="19"/>
      <c r="S42" s="19"/>
      <c r="T42" s="19"/>
      <c r="U42" s="20"/>
      <c r="W42" s="18"/>
      <c r="X42" s="19"/>
      <c r="Y42" s="19"/>
      <c r="Z42" s="19"/>
      <c r="AA42" s="19"/>
      <c r="AB42" s="20"/>
      <c r="AD42" s="66"/>
      <c r="AE42" s="67"/>
      <c r="AF42" s="67"/>
      <c r="AG42" s="67"/>
      <c r="AH42" s="67"/>
      <c r="AI42" s="68"/>
    </row>
  </sheetData>
  <hyperlinks>
    <hyperlink ref="D5" location="'📋 Report Layouts ➤'!B5" display="⮜ All Report Layouts" xr:uid="{4A83B190-BAB8-4C3C-B355-E7E883B08F6C}"/>
    <hyperlink ref="B5" location="'📌 Start'!A1" display="⮜ Start" xr:uid="{058CC9B1-E068-48EC-81CF-AD5192747A5A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50E8-C5C0-41D8-AFC8-16AD02702754}">
  <dimension ref="B2:BE53"/>
  <sheetViews>
    <sheetView showGridLines="0" zoomScale="85" zoomScaleNormal="85" workbookViewId="0">
      <selection activeCell="AI1" sqref="AI1"/>
    </sheetView>
  </sheetViews>
  <sheetFormatPr baseColWidth="10" defaultColWidth="8.83203125" defaultRowHeight="15" x14ac:dyDescent="0.2"/>
  <cols>
    <col min="1" max="1" width="3.1640625" customWidth="1"/>
    <col min="2" max="2" width="11.83203125" customWidth="1"/>
    <col min="3" max="3" width="10.83203125" customWidth="1"/>
    <col min="4" max="4" width="0.6640625" customWidth="1"/>
    <col min="5" max="5" width="0.83203125" customWidth="1"/>
    <col min="6" max="6" width="15.6640625" customWidth="1"/>
    <col min="7" max="7" width="8.5" customWidth="1"/>
    <col min="8" max="8" width="5" customWidth="1"/>
    <col min="9" max="9" width="4" customWidth="1"/>
    <col min="10" max="10" width="2.1640625" customWidth="1"/>
    <col min="11" max="11" width="11.83203125" customWidth="1"/>
    <col min="12" max="12" width="10.83203125" customWidth="1"/>
    <col min="13" max="13" width="0.6640625" customWidth="1"/>
    <col min="14" max="14" width="0.83203125" customWidth="1"/>
    <col min="15" max="15" width="15.6640625" customWidth="1"/>
    <col min="16" max="16" width="8.5" customWidth="1"/>
    <col min="17" max="17" width="5" customWidth="1"/>
    <col min="18" max="18" width="4" customWidth="1"/>
    <col min="19" max="19" width="2.1640625" customWidth="1"/>
    <col min="20" max="20" width="3.33203125" customWidth="1"/>
    <col min="21" max="21" width="1.5" customWidth="1"/>
    <col min="22" max="22" width="15.33203125" customWidth="1"/>
    <col min="23" max="26" width="10.83203125" customWidth="1"/>
    <col min="27" max="27" width="3.5" customWidth="1"/>
    <col min="29" max="29" width="3.83203125" customWidth="1"/>
    <col min="30" max="30" width="19.33203125" customWidth="1"/>
    <col min="31" max="31" width="9.33203125" customWidth="1"/>
    <col min="32" max="32" width="1.83203125" customWidth="1"/>
    <col min="33" max="33" width="10.1640625" customWidth="1"/>
    <col min="34" max="34" width="1.83203125" customWidth="1"/>
    <col min="35" max="36" width="14.33203125" customWidth="1"/>
    <col min="37" max="37" width="3.83203125" customWidth="1"/>
    <col min="38" max="38" width="2.1640625" customWidth="1"/>
    <col min="39" max="39" width="3.83203125" customWidth="1"/>
    <col min="40" max="40" width="19" customWidth="1"/>
    <col min="41" max="41" width="11.5" customWidth="1"/>
    <col min="42" max="42" width="5.33203125" customWidth="1"/>
    <col min="43" max="45" width="11.5" customWidth="1"/>
    <col min="46" max="46" width="4.6640625" customWidth="1"/>
    <col min="47" max="47" width="2.1640625" customWidth="1"/>
    <col min="48" max="48" width="4.83203125" customWidth="1"/>
    <col min="49" max="50" width="7.83203125" customWidth="1"/>
    <col min="51" max="51" width="0.5" customWidth="1"/>
    <col min="52" max="52" width="0.83203125" customWidth="1"/>
    <col min="53" max="53" width="12.6640625" customWidth="1"/>
    <col min="54" max="54" width="3.83203125" customWidth="1"/>
    <col min="55" max="56" width="11.83203125" customWidth="1"/>
    <col min="57" max="57" width="3.83203125" customWidth="1"/>
  </cols>
  <sheetData>
    <row r="2" spans="2:57" ht="26" x14ac:dyDescent="0.3">
      <c r="B2" s="1" t="s">
        <v>395</v>
      </c>
    </row>
    <row r="3" spans="2:57" x14ac:dyDescent="0.2">
      <c r="B3" s="2" t="s">
        <v>721</v>
      </c>
    </row>
    <row r="5" spans="2:57" x14ac:dyDescent="0.2">
      <c r="B5" s="47" t="s">
        <v>285</v>
      </c>
      <c r="C5" s="247" t="s">
        <v>664</v>
      </c>
    </row>
    <row r="7" spans="2:57" ht="19" x14ac:dyDescent="0.25">
      <c r="B7" s="51" t="s">
        <v>390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C7" s="51" t="s">
        <v>390</v>
      </c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16" spans="2:57" x14ac:dyDescent="0.2">
      <c r="B16" s="270" t="s">
        <v>389</v>
      </c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T16" s="270" t="s">
        <v>389</v>
      </c>
      <c r="U16" s="270"/>
      <c r="V16" s="270"/>
      <c r="W16" s="270"/>
      <c r="X16" s="270"/>
      <c r="Y16" s="270"/>
      <c r="Z16" s="270"/>
      <c r="AA16" s="270"/>
      <c r="AC16" s="270" t="s">
        <v>389</v>
      </c>
      <c r="AD16" s="270"/>
      <c r="AE16" s="270"/>
      <c r="AF16" s="270"/>
      <c r="AG16" s="270"/>
      <c r="AH16" s="270"/>
      <c r="AI16" s="270"/>
      <c r="AJ16" s="270"/>
      <c r="AK16" s="270"/>
      <c r="AL16" s="60"/>
      <c r="AM16" s="270" t="s">
        <v>389</v>
      </c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</row>
    <row r="18" spans="2:57" x14ac:dyDescent="0.2"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9"/>
      <c r="T18" s="57"/>
      <c r="U18" s="58"/>
      <c r="V18" s="58"/>
      <c r="W18" s="58"/>
      <c r="X18" s="58"/>
      <c r="Y18" s="58"/>
      <c r="Z18" s="58"/>
      <c r="AA18" s="59"/>
      <c r="AC18" s="69"/>
      <c r="AD18" s="70"/>
      <c r="AE18" s="70"/>
      <c r="AF18" s="70"/>
      <c r="AG18" s="70"/>
      <c r="AH18" s="70"/>
      <c r="AI18" s="70"/>
      <c r="AJ18" s="70"/>
      <c r="AK18" s="71"/>
      <c r="AL18" s="60"/>
      <c r="AM18" s="69"/>
      <c r="AN18" s="70"/>
      <c r="AO18" s="70"/>
      <c r="AP18" s="70"/>
      <c r="AQ18" s="70"/>
      <c r="AR18" s="70"/>
      <c r="AS18" s="70"/>
      <c r="AT18" s="71"/>
      <c r="AU18" s="60"/>
      <c r="AV18" s="69"/>
      <c r="AW18" s="70"/>
      <c r="AX18" s="70"/>
      <c r="AY18" s="70"/>
      <c r="AZ18" s="70"/>
      <c r="BA18" s="70"/>
      <c r="BB18" s="70"/>
      <c r="BC18" s="70"/>
      <c r="BD18" s="70"/>
      <c r="BE18" s="71"/>
    </row>
    <row r="19" spans="2:57" x14ac:dyDescent="0.2">
      <c r="B19" s="39"/>
      <c r="R19" s="40"/>
      <c r="T19" s="39"/>
      <c r="AA19" s="40"/>
      <c r="AC19" s="72"/>
      <c r="AD19" s="60"/>
      <c r="AE19" s="60"/>
      <c r="AF19" s="60"/>
      <c r="AG19" s="60"/>
      <c r="AH19" s="60"/>
      <c r="AI19" s="60"/>
      <c r="AJ19" s="60"/>
      <c r="AK19" s="73"/>
      <c r="AL19" s="60"/>
      <c r="AM19" s="72"/>
      <c r="AN19" s="60"/>
      <c r="AO19" s="60"/>
      <c r="AP19" s="60"/>
      <c r="AQ19" s="60"/>
      <c r="AR19" s="60"/>
      <c r="AS19" s="60"/>
      <c r="AT19" s="73"/>
      <c r="AU19" s="60"/>
      <c r="AV19" s="72"/>
      <c r="AW19" s="60"/>
      <c r="AX19" s="60"/>
      <c r="AY19" s="60"/>
      <c r="AZ19" s="60"/>
      <c r="BA19" s="60"/>
      <c r="BB19" s="60"/>
      <c r="BC19" s="60"/>
      <c r="BD19" s="60"/>
      <c r="BE19" s="73"/>
    </row>
    <row r="20" spans="2:57" x14ac:dyDescent="0.2">
      <c r="B20" s="39"/>
      <c r="R20" s="40"/>
      <c r="T20" s="39"/>
      <c r="AA20" s="40"/>
      <c r="AC20" s="72"/>
      <c r="AK20" s="40"/>
      <c r="AM20" s="39"/>
      <c r="AT20" s="40"/>
      <c r="AV20" s="39"/>
      <c r="BE20" s="40"/>
    </row>
    <row r="21" spans="2:57" x14ac:dyDescent="0.2">
      <c r="B21" s="39"/>
      <c r="R21" s="40"/>
      <c r="T21" s="39"/>
      <c r="AA21" s="40"/>
      <c r="AC21" s="72"/>
      <c r="AK21" s="40"/>
      <c r="AM21" s="39"/>
      <c r="AT21" s="40"/>
      <c r="AV21" s="39"/>
      <c r="BE21" s="40"/>
    </row>
    <row r="22" spans="2:57" x14ac:dyDescent="0.2">
      <c r="B22" s="39"/>
      <c r="R22" s="40"/>
      <c r="T22" s="39"/>
      <c r="AA22" s="40"/>
      <c r="AC22" s="72"/>
      <c r="AK22" s="40"/>
      <c r="AM22" s="39"/>
      <c r="AT22" s="40"/>
      <c r="AV22" s="39"/>
      <c r="BE22" s="40"/>
    </row>
    <row r="23" spans="2:57" x14ac:dyDescent="0.2">
      <c r="B23" s="39"/>
      <c r="R23" s="40"/>
      <c r="T23" s="39"/>
      <c r="AA23" s="40"/>
      <c r="AC23" s="72"/>
      <c r="AK23" s="40"/>
      <c r="AM23" s="39"/>
      <c r="AT23" s="40"/>
      <c r="AV23" s="39"/>
      <c r="BE23" s="40"/>
    </row>
    <row r="24" spans="2:57" x14ac:dyDescent="0.2">
      <c r="B24" s="39"/>
      <c r="R24" s="40"/>
      <c r="T24" s="39"/>
      <c r="AA24" s="40"/>
      <c r="AC24" s="72"/>
      <c r="AK24" s="40"/>
      <c r="AM24" s="39"/>
      <c r="AT24" s="40"/>
      <c r="AV24" s="39"/>
      <c r="BE24" s="40"/>
    </row>
    <row r="25" spans="2:57" x14ac:dyDescent="0.2">
      <c r="B25" s="39"/>
      <c r="R25" s="40"/>
      <c r="T25" s="39"/>
      <c r="AA25" s="40"/>
      <c r="AC25" s="72"/>
      <c r="AK25" s="40"/>
      <c r="AM25" s="39"/>
      <c r="AT25" s="40"/>
      <c r="AV25" s="39"/>
      <c r="BE25" s="40"/>
    </row>
    <row r="26" spans="2:57" x14ac:dyDescent="0.2">
      <c r="B26" s="39"/>
      <c r="R26" s="40"/>
      <c r="T26" s="39"/>
      <c r="AA26" s="40"/>
      <c r="AC26" s="72"/>
      <c r="AK26" s="40"/>
      <c r="AM26" s="39"/>
      <c r="AT26" s="40"/>
      <c r="AV26" s="39"/>
      <c r="BE26" s="40"/>
    </row>
    <row r="27" spans="2:57" x14ac:dyDescent="0.2">
      <c r="B27" s="39"/>
      <c r="R27" s="40"/>
      <c r="T27" s="39"/>
      <c r="AA27" s="40"/>
      <c r="AC27" s="72"/>
      <c r="AK27" s="40"/>
      <c r="AM27" s="39"/>
      <c r="AT27" s="40"/>
      <c r="AV27" s="39"/>
      <c r="BE27" s="40"/>
    </row>
    <row r="28" spans="2:57" x14ac:dyDescent="0.2">
      <c r="B28" s="39"/>
      <c r="R28" s="40"/>
      <c r="T28" s="39"/>
      <c r="AA28" s="40"/>
      <c r="AC28" s="72"/>
      <c r="AK28" s="40"/>
      <c r="AM28" s="39"/>
      <c r="AT28" s="40"/>
      <c r="AV28" s="39"/>
      <c r="BE28" s="40"/>
    </row>
    <row r="29" spans="2:57" x14ac:dyDescent="0.2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6"/>
      <c r="T29" s="39"/>
      <c r="AA29" s="40"/>
      <c r="AC29" s="72"/>
      <c r="AK29" s="40"/>
      <c r="AM29" s="39"/>
      <c r="AT29" s="40"/>
      <c r="AV29" s="39"/>
      <c r="BE29" s="40"/>
    </row>
    <row r="30" spans="2:57" x14ac:dyDescent="0.2">
      <c r="T30" s="39"/>
      <c r="AA30" s="40"/>
      <c r="AC30" s="72"/>
      <c r="AK30" s="40"/>
      <c r="AM30" s="39"/>
      <c r="AT30" s="40"/>
      <c r="AV30" s="39"/>
      <c r="BE30" s="40"/>
    </row>
    <row r="31" spans="2:57" x14ac:dyDescent="0.2">
      <c r="B31" s="57"/>
      <c r="C31" s="58"/>
      <c r="D31" s="58"/>
      <c r="E31" s="58"/>
      <c r="F31" s="58"/>
      <c r="G31" s="58"/>
      <c r="H31" s="58"/>
      <c r="I31" s="59"/>
      <c r="K31" s="57"/>
      <c r="L31" s="58"/>
      <c r="M31" s="58"/>
      <c r="N31" s="58"/>
      <c r="O31" s="58"/>
      <c r="P31" s="58"/>
      <c r="Q31" s="58"/>
      <c r="R31" s="59"/>
      <c r="T31" s="39"/>
      <c r="AA31" s="40"/>
      <c r="AC31" s="72"/>
      <c r="AK31" s="40"/>
      <c r="AM31" s="39"/>
      <c r="AT31" s="40"/>
      <c r="AV31" s="39"/>
      <c r="BE31" s="40"/>
    </row>
    <row r="32" spans="2:57" x14ac:dyDescent="0.2">
      <c r="B32" s="39"/>
      <c r="I32" s="40"/>
      <c r="K32" s="39"/>
      <c r="R32" s="40"/>
      <c r="T32" s="39"/>
      <c r="AA32" s="40"/>
      <c r="AC32" s="72"/>
      <c r="AK32" s="40"/>
      <c r="AM32" s="39"/>
      <c r="AT32" s="40"/>
      <c r="AV32" s="39"/>
      <c r="BE32" s="40"/>
    </row>
    <row r="33" spans="2:57" x14ac:dyDescent="0.2">
      <c r="B33" s="39"/>
      <c r="I33" s="40"/>
      <c r="K33" s="39"/>
      <c r="R33" s="40"/>
      <c r="T33" s="39"/>
      <c r="AA33" s="40"/>
      <c r="AC33" s="72"/>
      <c r="AK33" s="40"/>
      <c r="AM33" s="39"/>
      <c r="AT33" s="40"/>
      <c r="AV33" s="39"/>
      <c r="BE33" s="40"/>
    </row>
    <row r="34" spans="2:57" x14ac:dyDescent="0.2">
      <c r="B34" s="39"/>
      <c r="I34" s="40"/>
      <c r="K34" s="39"/>
      <c r="R34" s="40"/>
      <c r="T34" s="39"/>
      <c r="AA34" s="40"/>
      <c r="AC34" s="72"/>
      <c r="AK34" s="40"/>
      <c r="AM34" s="39"/>
      <c r="AT34" s="40"/>
      <c r="AV34" s="39"/>
      <c r="BE34" s="40"/>
    </row>
    <row r="35" spans="2:57" x14ac:dyDescent="0.2">
      <c r="B35" s="39"/>
      <c r="I35" s="40"/>
      <c r="K35" s="39"/>
      <c r="R35" s="40"/>
      <c r="T35" s="39"/>
      <c r="AA35" s="40"/>
      <c r="AC35" s="75"/>
      <c r="AD35" s="74"/>
      <c r="AE35" s="74"/>
      <c r="AF35" s="74"/>
      <c r="AG35" s="74"/>
      <c r="AH35" s="74"/>
      <c r="AI35" s="74"/>
      <c r="AJ35" s="74"/>
      <c r="AK35" s="76"/>
      <c r="AL35" s="60"/>
      <c r="AM35" s="75"/>
      <c r="AN35" s="74"/>
      <c r="AO35" s="74"/>
      <c r="AP35" s="74"/>
      <c r="AQ35" s="74"/>
      <c r="AR35" s="74"/>
      <c r="AS35" s="74"/>
      <c r="AT35" s="76"/>
      <c r="AU35" s="60"/>
      <c r="AV35" s="75"/>
      <c r="AW35" s="74"/>
      <c r="AX35" s="74"/>
      <c r="AY35" s="74"/>
      <c r="AZ35" s="74"/>
      <c r="BA35" s="74"/>
      <c r="BB35" s="74"/>
      <c r="BC35" s="74"/>
      <c r="BD35" s="74"/>
      <c r="BE35" s="76"/>
    </row>
    <row r="36" spans="2:57" x14ac:dyDescent="0.2">
      <c r="B36" s="39"/>
      <c r="I36" s="40"/>
      <c r="K36" s="39"/>
      <c r="R36" s="40"/>
      <c r="T36" s="39"/>
      <c r="AA36" s="40"/>
    </row>
    <row r="37" spans="2:57" x14ac:dyDescent="0.2">
      <c r="B37" s="39"/>
      <c r="I37" s="40"/>
      <c r="K37" s="39"/>
      <c r="R37" s="40"/>
      <c r="T37" s="43"/>
      <c r="U37" s="44"/>
      <c r="V37" s="44"/>
      <c r="W37" s="44"/>
      <c r="X37" s="44"/>
      <c r="Y37" s="44"/>
      <c r="Z37" s="44"/>
      <c r="AA37" s="46"/>
      <c r="AC37" s="69"/>
      <c r="AD37" s="70"/>
      <c r="AE37" s="70"/>
      <c r="AF37" s="70"/>
      <c r="AG37" s="70"/>
      <c r="AH37" s="70"/>
      <c r="AI37" s="70"/>
      <c r="AJ37" s="70"/>
      <c r="AK37" s="71"/>
      <c r="AM37" s="69"/>
      <c r="AN37" s="70"/>
      <c r="AO37" s="70"/>
      <c r="AP37" s="70"/>
      <c r="AQ37" s="70"/>
      <c r="AR37" s="70"/>
      <c r="AS37" s="70"/>
      <c r="AT37" s="70"/>
      <c r="AU37" s="70"/>
      <c r="AV37" s="58"/>
      <c r="AW37" s="58"/>
      <c r="AX37" s="58"/>
      <c r="AY37" s="58"/>
      <c r="AZ37" s="58"/>
      <c r="BA37" s="58"/>
      <c r="BB37" s="58"/>
      <c r="BC37" s="58"/>
      <c r="BD37" s="58"/>
      <c r="BE37" s="59"/>
    </row>
    <row r="38" spans="2:57" x14ac:dyDescent="0.2">
      <c r="B38" s="39"/>
      <c r="I38" s="40"/>
      <c r="K38" s="39"/>
      <c r="R38" s="40"/>
      <c r="AC38" s="72"/>
      <c r="AD38" s="60"/>
      <c r="AE38" s="60"/>
      <c r="AF38" s="60"/>
      <c r="AG38" s="60"/>
      <c r="AH38" s="60"/>
      <c r="AI38" s="60"/>
      <c r="AJ38" s="60"/>
      <c r="AK38" s="73"/>
      <c r="AM38" s="72"/>
      <c r="AN38" s="60"/>
      <c r="AO38" s="60"/>
      <c r="AP38" s="60"/>
      <c r="AQ38" s="60"/>
      <c r="AR38" s="60"/>
      <c r="AS38" s="60"/>
      <c r="AT38" s="60"/>
      <c r="AU38" s="60"/>
      <c r="BE38" s="40"/>
    </row>
    <row r="39" spans="2:57" x14ac:dyDescent="0.2">
      <c r="B39" s="39"/>
      <c r="I39" s="40"/>
      <c r="K39" s="39"/>
      <c r="R39" s="40"/>
      <c r="T39" s="57"/>
      <c r="U39" s="58"/>
      <c r="V39" s="58"/>
      <c r="W39" s="58"/>
      <c r="X39" s="58"/>
      <c r="Y39" s="58"/>
      <c r="Z39" s="58"/>
      <c r="AA39" s="59"/>
      <c r="AC39" s="72"/>
      <c r="AK39" s="40"/>
      <c r="AM39" s="72"/>
      <c r="BE39" s="40"/>
    </row>
    <row r="40" spans="2:57" x14ac:dyDescent="0.2">
      <c r="B40" s="39"/>
      <c r="I40" s="40"/>
      <c r="K40" s="39"/>
      <c r="R40" s="40"/>
      <c r="T40" s="39"/>
      <c r="AA40" s="40"/>
      <c r="AC40" s="72"/>
      <c r="AK40" s="40"/>
      <c r="AM40" s="72"/>
      <c r="BE40" s="40"/>
    </row>
    <row r="41" spans="2:57" x14ac:dyDescent="0.2">
      <c r="B41" s="43"/>
      <c r="C41" s="44"/>
      <c r="D41" s="44"/>
      <c r="E41" s="44"/>
      <c r="F41" s="44"/>
      <c r="G41" s="44"/>
      <c r="H41" s="44"/>
      <c r="I41" s="46"/>
      <c r="K41" s="43"/>
      <c r="L41" s="44"/>
      <c r="M41" s="44"/>
      <c r="N41" s="44"/>
      <c r="O41" s="44"/>
      <c r="P41" s="44"/>
      <c r="Q41" s="44"/>
      <c r="R41" s="46"/>
      <c r="T41" s="39"/>
      <c r="AA41" s="40"/>
      <c r="AC41" s="72"/>
      <c r="AK41" s="40"/>
      <c r="AM41" s="72"/>
      <c r="BE41" s="40"/>
    </row>
    <row r="42" spans="2:57" x14ac:dyDescent="0.2">
      <c r="T42" s="39"/>
      <c r="AA42" s="40"/>
      <c r="AC42" s="72"/>
      <c r="AK42" s="40"/>
      <c r="AM42" s="72"/>
      <c r="BE42" s="40"/>
    </row>
    <row r="43" spans="2:57" x14ac:dyDescent="0.2">
      <c r="B43" s="57"/>
      <c r="C43" s="58"/>
      <c r="D43" s="58"/>
      <c r="E43" s="58"/>
      <c r="F43" s="58"/>
      <c r="G43" s="58"/>
      <c r="H43" s="58"/>
      <c r="I43" s="59"/>
      <c r="K43" s="57"/>
      <c r="L43" s="58"/>
      <c r="M43" s="58"/>
      <c r="N43" s="58"/>
      <c r="O43" s="58"/>
      <c r="P43" s="58"/>
      <c r="Q43" s="58"/>
      <c r="R43" s="59"/>
      <c r="T43" s="39"/>
      <c r="AA43" s="40"/>
      <c r="AC43" s="72"/>
      <c r="AK43" s="40"/>
      <c r="AM43" s="72"/>
      <c r="BE43" s="40"/>
    </row>
    <row r="44" spans="2:57" x14ac:dyDescent="0.2">
      <c r="B44" s="39"/>
      <c r="I44" s="40"/>
      <c r="K44" s="39"/>
      <c r="R44" s="40"/>
      <c r="T44" s="39"/>
      <c r="AA44" s="40"/>
      <c r="AC44" s="72"/>
      <c r="AK44" s="40"/>
      <c r="AM44" s="72"/>
      <c r="BE44" s="40"/>
    </row>
    <row r="45" spans="2:57" x14ac:dyDescent="0.2">
      <c r="B45" s="39"/>
      <c r="I45" s="40"/>
      <c r="K45" s="39"/>
      <c r="R45" s="40"/>
      <c r="T45" s="39"/>
      <c r="AA45" s="40"/>
      <c r="AC45" s="72"/>
      <c r="AK45" s="40"/>
      <c r="AM45" s="72"/>
      <c r="BE45" s="40"/>
    </row>
    <row r="46" spans="2:57" x14ac:dyDescent="0.2">
      <c r="B46" s="39"/>
      <c r="I46" s="40"/>
      <c r="K46" s="39"/>
      <c r="R46" s="40"/>
      <c r="T46" s="39"/>
      <c r="AA46" s="40"/>
      <c r="AC46" s="72"/>
      <c r="AK46" s="40"/>
      <c r="AM46" s="72"/>
      <c r="BE46" s="40"/>
    </row>
    <row r="47" spans="2:57" x14ac:dyDescent="0.2">
      <c r="B47" s="39"/>
      <c r="I47" s="40"/>
      <c r="K47" s="39"/>
      <c r="R47" s="40"/>
      <c r="T47" s="39"/>
      <c r="AA47" s="40"/>
      <c r="AC47" s="72"/>
      <c r="AK47" s="40"/>
      <c r="AM47" s="72"/>
      <c r="BE47" s="40"/>
    </row>
    <row r="48" spans="2:57" x14ac:dyDescent="0.2">
      <c r="B48" s="39"/>
      <c r="I48" s="40"/>
      <c r="K48" s="39"/>
      <c r="R48" s="40"/>
      <c r="T48" s="39"/>
      <c r="AA48" s="40"/>
      <c r="AC48" s="72"/>
      <c r="AK48" s="40"/>
      <c r="AM48" s="72"/>
      <c r="BE48" s="40"/>
    </row>
    <row r="49" spans="2:57" x14ac:dyDescent="0.2">
      <c r="B49" s="39"/>
      <c r="I49" s="40"/>
      <c r="K49" s="39"/>
      <c r="R49" s="40"/>
      <c r="T49" s="39"/>
      <c r="AA49" s="40"/>
      <c r="AC49" s="72"/>
      <c r="AK49" s="40"/>
      <c r="AM49" s="72"/>
      <c r="BE49" s="40"/>
    </row>
    <row r="50" spans="2:57" x14ac:dyDescent="0.2">
      <c r="B50" s="39"/>
      <c r="I50" s="40"/>
      <c r="K50" s="39"/>
      <c r="R50" s="40"/>
      <c r="T50" s="39"/>
      <c r="AA50" s="40"/>
      <c r="AC50" s="72"/>
      <c r="AK50" s="40"/>
      <c r="AM50" s="72"/>
      <c r="BE50" s="40"/>
    </row>
    <row r="51" spans="2:57" x14ac:dyDescent="0.2">
      <c r="B51" s="39"/>
      <c r="I51" s="40"/>
      <c r="K51" s="39"/>
      <c r="R51" s="40"/>
      <c r="T51" s="39"/>
      <c r="AA51" s="40"/>
      <c r="AC51" s="72"/>
      <c r="AK51" s="40"/>
      <c r="AM51" s="72"/>
      <c r="BE51" s="40"/>
    </row>
    <row r="52" spans="2:57" x14ac:dyDescent="0.2">
      <c r="B52" s="39"/>
      <c r="I52" s="40"/>
      <c r="K52" s="39"/>
      <c r="R52" s="40"/>
      <c r="T52" s="39"/>
      <c r="AA52" s="40"/>
      <c r="AC52" s="72"/>
      <c r="AK52" s="40"/>
      <c r="AM52" s="72"/>
      <c r="BE52" s="40"/>
    </row>
    <row r="53" spans="2:57" x14ac:dyDescent="0.2">
      <c r="B53" s="43"/>
      <c r="C53" s="44"/>
      <c r="D53" s="44"/>
      <c r="E53" s="44"/>
      <c r="F53" s="44"/>
      <c r="G53" s="44"/>
      <c r="H53" s="44"/>
      <c r="I53" s="46"/>
      <c r="K53" s="43"/>
      <c r="L53" s="44"/>
      <c r="M53" s="44"/>
      <c r="N53" s="44"/>
      <c r="O53" s="44"/>
      <c r="P53" s="44"/>
      <c r="Q53" s="44"/>
      <c r="R53" s="46"/>
      <c r="T53" s="43"/>
      <c r="U53" s="44"/>
      <c r="V53" s="44"/>
      <c r="W53" s="44"/>
      <c r="X53" s="44"/>
      <c r="Y53" s="44"/>
      <c r="Z53" s="44"/>
      <c r="AA53" s="46"/>
      <c r="AC53" s="75"/>
      <c r="AD53" s="74"/>
      <c r="AE53" s="74"/>
      <c r="AF53" s="74"/>
      <c r="AG53" s="74"/>
      <c r="AH53" s="74"/>
      <c r="AI53" s="74"/>
      <c r="AJ53" s="74"/>
      <c r="AK53" s="76"/>
      <c r="AM53" s="75"/>
      <c r="AN53" s="74"/>
      <c r="AO53" s="74"/>
      <c r="AP53" s="74"/>
      <c r="AQ53" s="74"/>
      <c r="AR53" s="74"/>
      <c r="AS53" s="74"/>
      <c r="AT53" s="74"/>
      <c r="AU53" s="74"/>
      <c r="AV53" s="44"/>
      <c r="AW53" s="44"/>
      <c r="AX53" s="44"/>
      <c r="AY53" s="44"/>
      <c r="AZ53" s="44"/>
      <c r="BA53" s="44"/>
      <c r="BB53" s="44"/>
      <c r="BC53" s="44"/>
      <c r="BD53" s="44"/>
      <c r="BE53" s="46"/>
    </row>
  </sheetData>
  <mergeCells count="4">
    <mergeCell ref="AC16:AK16"/>
    <mergeCell ref="AM16:BE16"/>
    <mergeCell ref="B16:R16"/>
    <mergeCell ref="T16:AA16"/>
  </mergeCells>
  <hyperlinks>
    <hyperlink ref="C5" location="'📋 Report Layouts ➤'!B5" display="⮜ All Report Layouts" xr:uid="{BF372FC5-8C26-449C-BCF8-C1A8A77A3773}"/>
    <hyperlink ref="B5" location="'📌 Start'!A1" display="⮜ Start" xr:uid="{C8BE50F5-C5DE-4336-87B6-218EFF7C6982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313C-16E1-44AE-A79A-D7BACD006B15}">
  <sheetPr>
    <tabColor theme="1"/>
  </sheetPr>
  <dimension ref="B2:D15"/>
  <sheetViews>
    <sheetView showGridLines="0" zoomScale="85" zoomScaleNormal="85" workbookViewId="0">
      <selection activeCell="K1" sqref="K1"/>
    </sheetView>
  </sheetViews>
  <sheetFormatPr baseColWidth="10" defaultColWidth="8.83203125" defaultRowHeight="15" x14ac:dyDescent="0.2"/>
  <cols>
    <col min="1" max="1" width="3.1640625" customWidth="1"/>
    <col min="2" max="2" width="19.1640625" customWidth="1"/>
    <col min="3" max="3" width="60.5" bestFit="1" customWidth="1"/>
    <col min="4" max="4" width="114.33203125" customWidth="1"/>
  </cols>
  <sheetData>
    <row r="2" spans="2:4" ht="26" x14ac:dyDescent="0.3">
      <c r="B2" s="1" t="s">
        <v>683</v>
      </c>
    </row>
    <row r="3" spans="2:4" x14ac:dyDescent="0.2">
      <c r="B3" s="2" t="s">
        <v>645</v>
      </c>
    </row>
    <row r="5" spans="2:4" x14ac:dyDescent="0.2">
      <c r="B5" s="47" t="s">
        <v>285</v>
      </c>
    </row>
    <row r="7" spans="2:4" x14ac:dyDescent="0.2">
      <c r="B7" s="249"/>
      <c r="C7" s="250"/>
      <c r="D7" s="258"/>
    </row>
    <row r="8" spans="2:4" x14ac:dyDescent="0.2">
      <c r="B8" s="253" t="s">
        <v>684</v>
      </c>
      <c r="C8" s="254"/>
      <c r="D8" s="259"/>
    </row>
    <row r="9" spans="2:4" x14ac:dyDescent="0.2">
      <c r="B9" s="264" t="s">
        <v>685</v>
      </c>
      <c r="C9" s="265"/>
      <c r="D9" s="266"/>
    </row>
    <row r="10" spans="2:4" x14ac:dyDescent="0.2">
      <c r="B10" s="264"/>
      <c r="C10" s="265"/>
      <c r="D10" s="266"/>
    </row>
    <row r="11" spans="2:4" x14ac:dyDescent="0.2">
      <c r="B11" s="267"/>
      <c r="C11" s="268"/>
      <c r="D11" s="269"/>
    </row>
    <row r="13" spans="2:4" x14ac:dyDescent="0.2">
      <c r="B13" s="11" t="s">
        <v>701</v>
      </c>
      <c r="C13" s="11" t="s">
        <v>28</v>
      </c>
    </row>
    <row r="14" spans="2:4" x14ac:dyDescent="0.2">
      <c r="B14" s="47" t="s">
        <v>31</v>
      </c>
      <c r="C14" t="s">
        <v>702</v>
      </c>
    </row>
    <row r="15" spans="2:4" x14ac:dyDescent="0.2">
      <c r="B15" s="47" t="s">
        <v>654</v>
      </c>
      <c r="C15" t="s">
        <v>703</v>
      </c>
    </row>
  </sheetData>
  <mergeCells count="1">
    <mergeCell ref="B9:D11"/>
  </mergeCells>
  <hyperlinks>
    <hyperlink ref="B5" location="'📌 Start'!A1" display="⮜ Start" xr:uid="{FB56F8A6-9037-4BFE-BE04-6988D72D71A2}"/>
    <hyperlink ref="B14" location="'Table Styles'!A1" display="Table Styles" xr:uid="{805FDA9B-7E53-4B05-8E64-43756BCB493D}"/>
    <hyperlink ref="B15" location="'Tabular Designs'!A1" display="Tabular Designs" xr:uid="{7AAFB1F2-8FED-460B-9508-745EECB3615F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8491-DCF6-4088-B2D3-F69C69A84581}">
  <dimension ref="B2:P23"/>
  <sheetViews>
    <sheetView showGridLines="0" zoomScale="85" zoomScaleNormal="85" workbookViewId="0">
      <selection activeCell="T1" sqref="T1"/>
    </sheetView>
  </sheetViews>
  <sheetFormatPr baseColWidth="10" defaultColWidth="8.83203125" defaultRowHeight="15" x14ac:dyDescent="0.2"/>
  <cols>
    <col min="1" max="1" width="3.1640625" customWidth="1"/>
    <col min="2" max="2" width="13.1640625" style="5" customWidth="1"/>
    <col min="3" max="3" width="20.33203125" customWidth="1"/>
    <col min="4" max="4" width="15" customWidth="1"/>
    <col min="6" max="6" width="13.1640625" customWidth="1"/>
    <col min="7" max="7" width="25" customWidth="1"/>
    <col min="8" max="8" width="12.6640625" customWidth="1"/>
    <col min="10" max="10" width="13.1640625" customWidth="1"/>
    <col min="11" max="11" width="23.6640625" customWidth="1"/>
    <col min="12" max="12" width="12.6640625" customWidth="1"/>
    <col min="14" max="14" width="13.1640625" customWidth="1"/>
    <col min="15" max="15" width="23.6640625" customWidth="1"/>
    <col min="16" max="16" width="12.6640625" customWidth="1"/>
  </cols>
  <sheetData>
    <row r="2" spans="2:16" ht="26" x14ac:dyDescent="0.3">
      <c r="B2" s="3" t="s">
        <v>31</v>
      </c>
    </row>
    <row r="3" spans="2:16" x14ac:dyDescent="0.2">
      <c r="B3" s="4" t="s">
        <v>722</v>
      </c>
    </row>
    <row r="5" spans="2:16" x14ac:dyDescent="0.2">
      <c r="B5" s="47" t="s">
        <v>285</v>
      </c>
      <c r="C5" s="247" t="s">
        <v>665</v>
      </c>
    </row>
    <row r="6" spans="2:16" x14ac:dyDescent="0.2">
      <c r="B6" s="47"/>
      <c r="C6" s="247"/>
    </row>
    <row r="7" spans="2:16" ht="17" thickBot="1" x14ac:dyDescent="0.25">
      <c r="B7" s="55" t="s">
        <v>577</v>
      </c>
      <c r="C7" s="26"/>
      <c r="D7" s="26"/>
      <c r="F7" s="55" t="s">
        <v>578</v>
      </c>
      <c r="G7" s="26"/>
      <c r="H7" s="26"/>
      <c r="J7" s="55" t="s">
        <v>579</v>
      </c>
      <c r="K7" s="26"/>
      <c r="L7" s="26"/>
      <c r="N7" s="55" t="s">
        <v>580</v>
      </c>
      <c r="O7" s="26"/>
      <c r="P7" s="26"/>
    </row>
    <row r="8" spans="2:16" x14ac:dyDescent="0.2">
      <c r="B8"/>
      <c r="F8" s="5"/>
    </row>
    <row r="9" spans="2:16" x14ac:dyDescent="0.2">
      <c r="B9" s="10" t="s">
        <v>0</v>
      </c>
      <c r="C9" s="11" t="s">
        <v>1</v>
      </c>
      <c r="D9" s="11" t="s">
        <v>2</v>
      </c>
      <c r="F9" s="10" t="s">
        <v>0</v>
      </c>
      <c r="G9" s="11" t="s">
        <v>1</v>
      </c>
      <c r="H9" s="11" t="s">
        <v>2</v>
      </c>
      <c r="J9" s="10" t="s">
        <v>0</v>
      </c>
      <c r="K9" s="11" t="s">
        <v>1</v>
      </c>
      <c r="L9" s="11" t="s">
        <v>2</v>
      </c>
      <c r="N9" s="10" t="s">
        <v>0</v>
      </c>
      <c r="O9" s="11" t="s">
        <v>1</v>
      </c>
      <c r="P9" s="11" t="s">
        <v>2</v>
      </c>
    </row>
    <row r="10" spans="2:16" x14ac:dyDescent="0.2">
      <c r="B10" s="6">
        <v>46030</v>
      </c>
      <c r="C10" t="s">
        <v>3</v>
      </c>
      <c r="D10" s="7">
        <v>3200</v>
      </c>
      <c r="F10" s="6">
        <v>46030</v>
      </c>
      <c r="G10" t="s">
        <v>3</v>
      </c>
      <c r="H10" s="7">
        <v>3200</v>
      </c>
      <c r="J10" s="6">
        <v>46030</v>
      </c>
      <c r="K10" t="s">
        <v>3</v>
      </c>
      <c r="L10" s="7">
        <v>3200</v>
      </c>
      <c r="N10" s="6">
        <v>46030</v>
      </c>
      <c r="O10" t="s">
        <v>3</v>
      </c>
      <c r="P10" s="7">
        <v>3200</v>
      </c>
    </row>
    <row r="11" spans="2:16" x14ac:dyDescent="0.2">
      <c r="B11" s="6">
        <v>46041</v>
      </c>
      <c r="C11" t="s">
        <v>4</v>
      </c>
      <c r="D11" s="7">
        <v>950</v>
      </c>
      <c r="F11" s="6">
        <v>46041</v>
      </c>
      <c r="G11" t="s">
        <v>4</v>
      </c>
      <c r="H11" s="7">
        <v>950</v>
      </c>
      <c r="J11" s="6">
        <v>46041</v>
      </c>
      <c r="K11" t="s">
        <v>4</v>
      </c>
      <c r="L11" s="7">
        <v>950</v>
      </c>
      <c r="N11" s="6">
        <v>46041</v>
      </c>
      <c r="O11" t="s">
        <v>4</v>
      </c>
      <c r="P11" s="7">
        <v>950</v>
      </c>
    </row>
    <row r="12" spans="2:16" x14ac:dyDescent="0.2">
      <c r="B12" s="6">
        <v>46049</v>
      </c>
      <c r="C12" t="s">
        <v>5</v>
      </c>
      <c r="D12" s="7">
        <v>1800</v>
      </c>
      <c r="F12" s="6">
        <v>46049</v>
      </c>
      <c r="G12" t="s">
        <v>5</v>
      </c>
      <c r="H12" s="7">
        <v>1800</v>
      </c>
      <c r="J12" s="6">
        <v>46049</v>
      </c>
      <c r="K12" t="s">
        <v>5</v>
      </c>
      <c r="L12" s="7">
        <v>1800</v>
      </c>
      <c r="N12" s="6">
        <v>46049</v>
      </c>
      <c r="O12" t="s">
        <v>5</v>
      </c>
      <c r="P12" s="7">
        <v>1800</v>
      </c>
    </row>
    <row r="13" spans="2:16" x14ac:dyDescent="0.2">
      <c r="B13" s="6">
        <v>46059</v>
      </c>
      <c r="C13" t="s">
        <v>7</v>
      </c>
      <c r="D13" s="7">
        <v>1600</v>
      </c>
      <c r="F13" s="6">
        <v>46059</v>
      </c>
      <c r="G13" t="s">
        <v>7</v>
      </c>
      <c r="H13" s="7">
        <v>1600</v>
      </c>
      <c r="J13" s="6">
        <v>46059</v>
      </c>
      <c r="K13" t="s">
        <v>7</v>
      </c>
      <c r="L13" s="7">
        <v>1600</v>
      </c>
      <c r="N13" s="6">
        <v>46059</v>
      </c>
      <c r="O13" t="s">
        <v>7</v>
      </c>
      <c r="P13" s="7">
        <v>1600</v>
      </c>
    </row>
    <row r="14" spans="2:16" x14ac:dyDescent="0.2">
      <c r="B14" s="6">
        <v>46067</v>
      </c>
      <c r="C14" t="s">
        <v>8</v>
      </c>
      <c r="D14" s="7">
        <v>1200</v>
      </c>
      <c r="F14" s="6">
        <v>46067</v>
      </c>
      <c r="G14" t="s">
        <v>8</v>
      </c>
      <c r="H14" s="7">
        <v>1200</v>
      </c>
      <c r="J14" s="6">
        <v>46067</v>
      </c>
      <c r="K14" t="s">
        <v>8</v>
      </c>
      <c r="L14" s="7">
        <v>1200</v>
      </c>
      <c r="N14" s="6">
        <v>46067</v>
      </c>
      <c r="O14" t="s">
        <v>8</v>
      </c>
      <c r="P14" s="7">
        <v>1200</v>
      </c>
    </row>
    <row r="15" spans="2:16" x14ac:dyDescent="0.2">
      <c r="B15" s="6">
        <v>46077</v>
      </c>
      <c r="C15" t="s">
        <v>9</v>
      </c>
      <c r="D15" s="7">
        <v>2100</v>
      </c>
      <c r="F15" s="6">
        <v>46077</v>
      </c>
      <c r="G15" t="s">
        <v>9</v>
      </c>
      <c r="H15" s="7">
        <v>2100</v>
      </c>
      <c r="J15" s="6">
        <v>46077</v>
      </c>
      <c r="K15" t="s">
        <v>9</v>
      </c>
      <c r="L15" s="7">
        <v>2100</v>
      </c>
      <c r="N15" s="6">
        <v>46077</v>
      </c>
      <c r="O15" t="s">
        <v>9</v>
      </c>
      <c r="P15" s="7">
        <v>2100</v>
      </c>
    </row>
    <row r="16" spans="2:16" x14ac:dyDescent="0.2">
      <c r="B16" s="6">
        <v>46085</v>
      </c>
      <c r="C16" t="s">
        <v>10</v>
      </c>
      <c r="D16" s="7">
        <v>1250</v>
      </c>
      <c r="F16" s="6">
        <v>46085</v>
      </c>
      <c r="G16" t="s">
        <v>10</v>
      </c>
      <c r="H16" s="7">
        <v>1250</v>
      </c>
      <c r="J16" s="6">
        <v>46085</v>
      </c>
      <c r="K16" t="s">
        <v>10</v>
      </c>
      <c r="L16" s="7">
        <v>1250</v>
      </c>
      <c r="N16" s="6">
        <v>46085</v>
      </c>
      <c r="O16" t="s">
        <v>10</v>
      </c>
      <c r="P16" s="7">
        <v>1250</v>
      </c>
    </row>
    <row r="17" spans="2:16" x14ac:dyDescent="0.2">
      <c r="B17" s="6">
        <v>46099</v>
      </c>
      <c r="C17" t="s">
        <v>11</v>
      </c>
      <c r="D17" s="7">
        <v>1450</v>
      </c>
      <c r="F17" s="6">
        <v>46099</v>
      </c>
      <c r="G17" t="s">
        <v>11</v>
      </c>
      <c r="H17" s="7">
        <v>1450</v>
      </c>
      <c r="J17" s="6">
        <v>46099</v>
      </c>
      <c r="K17" t="s">
        <v>11</v>
      </c>
      <c r="L17" s="7">
        <v>1450</v>
      </c>
      <c r="N17" s="6">
        <v>46099</v>
      </c>
      <c r="O17" t="s">
        <v>11</v>
      </c>
      <c r="P17" s="7">
        <v>1450</v>
      </c>
    </row>
    <row r="18" spans="2:16" x14ac:dyDescent="0.2">
      <c r="B18" s="6">
        <v>46109</v>
      </c>
      <c r="C18" t="s">
        <v>12</v>
      </c>
      <c r="D18" s="7">
        <v>2300</v>
      </c>
      <c r="F18" s="6">
        <v>46109</v>
      </c>
      <c r="G18" t="s">
        <v>12</v>
      </c>
      <c r="H18" s="7">
        <v>2300</v>
      </c>
      <c r="J18" s="6">
        <v>46109</v>
      </c>
      <c r="K18" t="s">
        <v>12</v>
      </c>
      <c r="L18" s="7">
        <v>2300</v>
      </c>
      <c r="N18" s="6">
        <v>46109</v>
      </c>
      <c r="O18" t="s">
        <v>12</v>
      </c>
      <c r="P18" s="7">
        <v>2300</v>
      </c>
    </row>
    <row r="19" spans="2:16" x14ac:dyDescent="0.2">
      <c r="B19" s="6">
        <v>46121</v>
      </c>
      <c r="C19" t="s">
        <v>13</v>
      </c>
      <c r="D19" s="7">
        <v>1350</v>
      </c>
      <c r="F19" s="6">
        <v>46121</v>
      </c>
      <c r="G19" t="s">
        <v>13</v>
      </c>
      <c r="H19" s="7">
        <v>1350</v>
      </c>
      <c r="J19" s="6">
        <v>46121</v>
      </c>
      <c r="K19" t="s">
        <v>13</v>
      </c>
      <c r="L19" s="7">
        <v>1350</v>
      </c>
      <c r="N19" s="6">
        <v>46121</v>
      </c>
      <c r="O19" t="s">
        <v>13</v>
      </c>
      <c r="P19" s="7">
        <v>1350</v>
      </c>
    </row>
    <row r="20" spans="2:16" x14ac:dyDescent="0.2">
      <c r="B20" s="6">
        <v>46129</v>
      </c>
      <c r="C20" t="s">
        <v>14</v>
      </c>
      <c r="D20" s="7">
        <v>1750</v>
      </c>
      <c r="F20" s="6">
        <v>46129</v>
      </c>
      <c r="G20" t="s">
        <v>14</v>
      </c>
      <c r="H20" s="7">
        <v>1750</v>
      </c>
      <c r="J20" s="6">
        <v>46129</v>
      </c>
      <c r="K20" t="s">
        <v>14</v>
      </c>
      <c r="L20" s="7">
        <v>1750</v>
      </c>
      <c r="N20" s="6">
        <v>46129</v>
      </c>
      <c r="O20" t="s">
        <v>14</v>
      </c>
      <c r="P20" s="7">
        <v>1750</v>
      </c>
    </row>
    <row r="21" spans="2:16" x14ac:dyDescent="0.2">
      <c r="B21" s="6">
        <v>46141</v>
      </c>
      <c r="C21" t="s">
        <v>15</v>
      </c>
      <c r="D21" s="7">
        <v>2900</v>
      </c>
      <c r="F21" s="6">
        <v>46141</v>
      </c>
      <c r="G21" t="s">
        <v>15</v>
      </c>
      <c r="H21" s="7">
        <v>2900</v>
      </c>
      <c r="J21" s="6">
        <v>46141</v>
      </c>
      <c r="K21" t="s">
        <v>15</v>
      </c>
      <c r="L21" s="7">
        <v>2900</v>
      </c>
      <c r="N21" s="6">
        <v>46141</v>
      </c>
      <c r="O21" t="s">
        <v>15</v>
      </c>
      <c r="P21" s="7">
        <v>2900</v>
      </c>
    </row>
    <row r="22" spans="2:16" x14ac:dyDescent="0.2">
      <c r="B22" s="6">
        <v>46149</v>
      </c>
      <c r="C22" t="s">
        <v>16</v>
      </c>
      <c r="D22" s="7">
        <v>1400</v>
      </c>
      <c r="F22" s="6">
        <v>46149</v>
      </c>
      <c r="G22" t="s">
        <v>16</v>
      </c>
      <c r="H22" s="7">
        <v>1400</v>
      </c>
      <c r="J22" s="6">
        <v>46149</v>
      </c>
      <c r="K22" t="s">
        <v>16</v>
      </c>
      <c r="L22" s="7">
        <v>1400</v>
      </c>
      <c r="N22" s="6">
        <v>46149</v>
      </c>
      <c r="O22" t="s">
        <v>16</v>
      </c>
      <c r="P22" s="7">
        <v>1400</v>
      </c>
    </row>
    <row r="23" spans="2:16" x14ac:dyDescent="0.2">
      <c r="B23" s="6">
        <v>46158</v>
      </c>
      <c r="C23" t="s">
        <v>17</v>
      </c>
      <c r="D23" s="7">
        <v>1800</v>
      </c>
      <c r="F23" s="6">
        <v>46158</v>
      </c>
      <c r="G23" t="s">
        <v>17</v>
      </c>
      <c r="H23" s="7">
        <v>1800</v>
      </c>
      <c r="J23" s="6">
        <v>46158</v>
      </c>
      <c r="K23" t="s">
        <v>17</v>
      </c>
      <c r="L23" s="7">
        <v>1800</v>
      </c>
      <c r="N23" s="6">
        <v>46158</v>
      </c>
      <c r="O23" t="s">
        <v>17</v>
      </c>
      <c r="P23" s="7">
        <v>1800</v>
      </c>
    </row>
  </sheetData>
  <hyperlinks>
    <hyperlink ref="C5" location="'🧮 Table Designs ➤'!B5" display="⮜ All Table Styles" xr:uid="{5BB4667F-0ADA-44C1-B8F4-D10D5CAB9FBB}"/>
    <hyperlink ref="B5" location="'📌 Start'!A1" display="⮜ Start" xr:uid="{688C50B4-670F-43A7-8583-32B2F065EF5F}"/>
  </hyperlink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BA0E-EA79-471C-A1F8-579C871067B5}">
  <dimension ref="B2:AC37"/>
  <sheetViews>
    <sheetView showGridLines="0" zoomScale="85" zoomScaleNormal="85" workbookViewId="0">
      <selection activeCell="AC1" sqref="AC1"/>
    </sheetView>
  </sheetViews>
  <sheetFormatPr baseColWidth="10" defaultColWidth="8.83203125" defaultRowHeight="15" x14ac:dyDescent="0.2"/>
  <cols>
    <col min="1" max="1" width="3.1640625" customWidth="1"/>
    <col min="2" max="2" width="18.6640625" style="5" customWidth="1"/>
    <col min="3" max="4" width="10" customWidth="1"/>
    <col min="5" max="5" width="5.33203125" customWidth="1"/>
    <col min="6" max="6" width="2.33203125" bestFit="1" customWidth="1"/>
    <col min="7" max="7" width="18.5" customWidth="1"/>
    <col min="8" max="8" width="9.1640625" customWidth="1"/>
    <col min="9" max="9" width="5" customWidth="1"/>
    <col min="10" max="10" width="7.83203125" customWidth="1"/>
    <col min="11" max="11" width="5.33203125" customWidth="1"/>
    <col min="12" max="12" width="0.83203125" customWidth="1"/>
    <col min="13" max="13" width="1.1640625" customWidth="1"/>
    <col min="14" max="14" width="12" customWidth="1"/>
    <col min="15" max="15" width="7.83203125" customWidth="1"/>
    <col min="16" max="16" width="5.6640625" customWidth="1"/>
    <col min="18" max="18" width="5.33203125" customWidth="1"/>
    <col min="19" max="19" width="21.1640625" customWidth="1"/>
    <col min="20" max="22" width="8.83203125" bestFit="1" customWidth="1"/>
    <col min="23" max="23" width="9.6640625" bestFit="1" customWidth="1"/>
    <col min="24" max="24" width="5.33203125" customWidth="1"/>
    <col min="25" max="25" width="20.83203125" customWidth="1"/>
    <col min="26" max="29" width="10.1640625" customWidth="1"/>
  </cols>
  <sheetData>
    <row r="2" spans="2:29" ht="26" x14ac:dyDescent="0.3">
      <c r="B2" s="3" t="s">
        <v>654</v>
      </c>
    </row>
    <row r="3" spans="2:29" x14ac:dyDescent="0.2">
      <c r="B3" s="4" t="s">
        <v>723</v>
      </c>
    </row>
    <row r="5" spans="2:29" x14ac:dyDescent="0.2">
      <c r="B5" s="47" t="s">
        <v>285</v>
      </c>
      <c r="C5" s="247" t="s">
        <v>665</v>
      </c>
    </row>
    <row r="6" spans="2:29" x14ac:dyDescent="0.2">
      <c r="B6" s="47"/>
      <c r="C6" s="247"/>
    </row>
    <row r="7" spans="2:29" ht="17" thickBot="1" x14ac:dyDescent="0.25">
      <c r="B7" s="55" t="s">
        <v>604</v>
      </c>
      <c r="C7" s="26"/>
      <c r="D7" s="26"/>
      <c r="F7" s="55" t="s">
        <v>605</v>
      </c>
      <c r="G7" s="26"/>
      <c r="H7" s="26"/>
      <c r="I7" s="26"/>
      <c r="J7" s="26"/>
      <c r="L7" s="55" t="s">
        <v>606</v>
      </c>
      <c r="M7" s="26"/>
      <c r="N7" s="26"/>
      <c r="O7" s="26"/>
      <c r="P7" s="26"/>
      <c r="Q7" s="26"/>
      <c r="S7" s="55" t="s">
        <v>631</v>
      </c>
      <c r="T7" s="55"/>
      <c r="U7" s="55"/>
      <c r="V7" s="55"/>
      <c r="Y7" s="55" t="s">
        <v>638</v>
      </c>
      <c r="Z7" s="55"/>
      <c r="AA7" s="55"/>
      <c r="AB7" s="55"/>
      <c r="AC7" s="55"/>
    </row>
    <row r="9" spans="2:29" x14ac:dyDescent="0.2">
      <c r="B9" s="179" t="s">
        <v>581</v>
      </c>
      <c r="C9" s="180" t="s">
        <v>2</v>
      </c>
      <c r="D9" s="180" t="s">
        <v>582</v>
      </c>
      <c r="F9" s="23"/>
      <c r="G9" s="179" t="s">
        <v>603</v>
      </c>
      <c r="H9" s="180" t="s">
        <v>590</v>
      </c>
      <c r="I9" s="180" t="s">
        <v>591</v>
      </c>
      <c r="J9" s="180" t="s">
        <v>592</v>
      </c>
      <c r="L9" s="213"/>
      <c r="N9" s="121" t="s">
        <v>378</v>
      </c>
      <c r="O9" s="198">
        <v>1620</v>
      </c>
      <c r="P9" s="217">
        <v>0.57042253521126762</v>
      </c>
      <c r="S9" s="11" t="s">
        <v>607</v>
      </c>
      <c r="T9" s="229" t="s">
        <v>21</v>
      </c>
      <c r="U9" s="193" t="s">
        <v>22</v>
      </c>
      <c r="V9" s="193" t="s">
        <v>23</v>
      </c>
      <c r="W9" s="229" t="s">
        <v>608</v>
      </c>
      <c r="Y9" s="179" t="s">
        <v>27</v>
      </c>
      <c r="Z9" s="233" t="s">
        <v>411</v>
      </c>
      <c r="AA9" s="180" t="s">
        <v>388</v>
      </c>
      <c r="AB9" s="233" t="s">
        <v>632</v>
      </c>
      <c r="AC9" s="180" t="s">
        <v>633</v>
      </c>
    </row>
    <row r="10" spans="2:29" x14ac:dyDescent="0.2">
      <c r="B10" s="181" t="s">
        <v>583</v>
      </c>
      <c r="C10" s="182">
        <v>5850</v>
      </c>
      <c r="D10" s="183">
        <v>0.18367346938775511</v>
      </c>
      <c r="F10" s="194" t="s">
        <v>330</v>
      </c>
      <c r="G10" s="121" t="s">
        <v>593</v>
      </c>
      <c r="H10" s="198">
        <v>2787</v>
      </c>
      <c r="I10" s="199">
        <v>19</v>
      </c>
      <c r="J10" s="199">
        <v>15560</v>
      </c>
      <c r="L10" s="214"/>
      <c r="N10" s="121" t="s">
        <v>381</v>
      </c>
      <c r="O10" s="198">
        <v>390</v>
      </c>
      <c r="P10" s="217">
        <v>0.13732394366197184</v>
      </c>
      <c r="T10" s="224"/>
      <c r="W10" s="224"/>
      <c r="Y10" s="121" t="s">
        <v>2</v>
      </c>
      <c r="Z10" s="226">
        <v>318500</v>
      </c>
      <c r="AA10" s="199">
        <v>300000</v>
      </c>
      <c r="AB10" s="226">
        <v>18500</v>
      </c>
      <c r="AC10" s="234">
        <v>6.2E-2</v>
      </c>
    </row>
    <row r="11" spans="2:29" x14ac:dyDescent="0.2">
      <c r="B11" s="184" t="s">
        <v>584</v>
      </c>
      <c r="C11" s="185">
        <v>4200</v>
      </c>
      <c r="D11" s="186">
        <v>0.13186813186813187</v>
      </c>
      <c r="F11" s="194" t="s">
        <v>330</v>
      </c>
      <c r="G11" s="121" t="s">
        <v>594</v>
      </c>
      <c r="H11" s="198">
        <v>9600</v>
      </c>
      <c r="I11" s="199">
        <v>1</v>
      </c>
      <c r="J11" s="199">
        <v>1500</v>
      </c>
      <c r="L11" s="215"/>
      <c r="N11" s="121" t="s">
        <v>379</v>
      </c>
      <c r="O11" s="198">
        <v>320</v>
      </c>
      <c r="P11" s="217">
        <v>0.11267605633802817</v>
      </c>
      <c r="S11" s="27" t="s">
        <v>628</v>
      </c>
      <c r="T11" s="225"/>
      <c r="U11" s="121"/>
      <c r="V11" s="121"/>
      <c r="W11" s="225"/>
      <c r="Y11" s="121" t="s">
        <v>613</v>
      </c>
      <c r="Z11" s="226">
        <v>133800</v>
      </c>
      <c r="AA11" s="199">
        <v>123000</v>
      </c>
      <c r="AB11" s="226">
        <v>10800</v>
      </c>
      <c r="AC11" s="234">
        <v>8.7999999999999995E-2</v>
      </c>
    </row>
    <row r="12" spans="2:29" x14ac:dyDescent="0.2">
      <c r="B12" s="184" t="s">
        <v>585</v>
      </c>
      <c r="C12" s="185">
        <v>5750</v>
      </c>
      <c r="D12" s="186">
        <v>0.18053375196232338</v>
      </c>
      <c r="F12" s="194" t="s">
        <v>330</v>
      </c>
      <c r="G12" s="121" t="s">
        <v>595</v>
      </c>
      <c r="H12" s="198">
        <v>810</v>
      </c>
      <c r="I12" s="199">
        <v>4</v>
      </c>
      <c r="J12" s="199">
        <v>1420</v>
      </c>
      <c r="L12" s="216"/>
      <c r="N12" s="121" t="s">
        <v>380</v>
      </c>
      <c r="O12" s="198">
        <v>320</v>
      </c>
      <c r="P12" s="217">
        <v>0.11267605633802817</v>
      </c>
      <c r="S12" s="218" t="s">
        <v>609</v>
      </c>
      <c r="T12" s="226">
        <v>42500</v>
      </c>
      <c r="U12" s="199">
        <v>44800</v>
      </c>
      <c r="V12" s="199">
        <v>47100</v>
      </c>
      <c r="W12" s="226">
        <v>134400</v>
      </c>
      <c r="Y12" s="230" t="s">
        <v>618</v>
      </c>
      <c r="Z12" s="227">
        <v>184700</v>
      </c>
      <c r="AA12" s="221">
        <v>177000</v>
      </c>
      <c r="AB12" s="227">
        <v>7700</v>
      </c>
      <c r="AC12" s="232">
        <v>4.3999999999999997E-2</v>
      </c>
    </row>
    <row r="13" spans="2:29" x14ac:dyDescent="0.2">
      <c r="B13" s="184" t="s">
        <v>586</v>
      </c>
      <c r="C13" s="185">
        <v>5350</v>
      </c>
      <c r="D13" s="186">
        <v>0.16797488226059654</v>
      </c>
      <c r="F13" s="194" t="s">
        <v>330</v>
      </c>
      <c r="G13" s="121" t="s">
        <v>596</v>
      </c>
      <c r="H13" s="198">
        <v>10400</v>
      </c>
      <c r="I13" s="199">
        <v>0</v>
      </c>
      <c r="J13" s="199">
        <v>0</v>
      </c>
      <c r="L13" s="212"/>
      <c r="N13" s="121" t="s">
        <v>382</v>
      </c>
      <c r="O13" s="198">
        <v>180</v>
      </c>
      <c r="P13" s="217">
        <v>6.3380281690140844E-2</v>
      </c>
      <c r="S13" s="218" t="s">
        <v>610</v>
      </c>
      <c r="T13" s="226">
        <v>18200</v>
      </c>
      <c r="U13" s="199">
        <v>19600</v>
      </c>
      <c r="V13" s="199">
        <v>21300</v>
      </c>
      <c r="W13" s="226">
        <v>59100</v>
      </c>
      <c r="Y13" s="219" t="s">
        <v>634</v>
      </c>
      <c r="Z13" s="235">
        <v>0.57999999999999996</v>
      </c>
      <c r="AA13" s="231">
        <v>0.59</v>
      </c>
      <c r="AB13" s="235">
        <v>-0.01</v>
      </c>
      <c r="AC13" s="236">
        <v>-1.7000000000000001E-2</v>
      </c>
    </row>
    <row r="14" spans="2:29" x14ac:dyDescent="0.2">
      <c r="B14" s="184" t="s">
        <v>587</v>
      </c>
      <c r="C14" s="185">
        <v>4150</v>
      </c>
      <c r="D14" s="186">
        <v>0.13029827315541601</v>
      </c>
      <c r="F14" s="195" t="s">
        <v>330</v>
      </c>
      <c r="G14" s="200" t="s">
        <v>597</v>
      </c>
      <c r="H14" s="201">
        <v>0</v>
      </c>
      <c r="I14" s="202">
        <v>0</v>
      </c>
      <c r="J14" s="202">
        <v>0</v>
      </c>
      <c r="L14" s="211"/>
      <c r="N14" s="121" t="s">
        <v>406</v>
      </c>
      <c r="O14" s="198">
        <v>10</v>
      </c>
      <c r="P14" s="217">
        <v>3.5211267605633804E-3</v>
      </c>
      <c r="S14" s="218" t="s">
        <v>611</v>
      </c>
      <c r="T14" s="226">
        <v>3200</v>
      </c>
      <c r="U14" s="199">
        <v>2800</v>
      </c>
      <c r="V14" s="199">
        <v>3500</v>
      </c>
      <c r="W14" s="226">
        <v>9500</v>
      </c>
      <c r="Y14" s="121"/>
      <c r="Z14" s="225"/>
      <c r="AA14" s="121"/>
      <c r="AB14" s="225"/>
      <c r="AC14" s="234"/>
    </row>
    <row r="15" spans="2:29" x14ac:dyDescent="0.2">
      <c r="B15" s="187" t="s">
        <v>588</v>
      </c>
      <c r="C15" s="188">
        <v>6550</v>
      </c>
      <c r="D15" s="189">
        <v>0.20565149136577707</v>
      </c>
      <c r="F15" s="196" t="s">
        <v>598</v>
      </c>
      <c r="G15" s="203" t="s">
        <v>599</v>
      </c>
      <c r="H15" s="204">
        <v>133</v>
      </c>
      <c r="I15" s="205">
        <v>5</v>
      </c>
      <c r="J15" s="205">
        <v>1000</v>
      </c>
      <c r="N15" s="190" t="s">
        <v>589</v>
      </c>
      <c r="O15" s="209">
        <v>2840</v>
      </c>
      <c r="P15" s="190"/>
      <c r="S15" s="220" t="s">
        <v>612</v>
      </c>
      <c r="T15" s="227">
        <v>63900</v>
      </c>
      <c r="U15" s="221">
        <v>67200</v>
      </c>
      <c r="V15" s="221">
        <v>71900</v>
      </c>
      <c r="W15" s="227">
        <v>203000</v>
      </c>
      <c r="Y15" s="27" t="s">
        <v>630</v>
      </c>
      <c r="Z15" s="226"/>
      <c r="AA15" s="199"/>
      <c r="AB15" s="226"/>
      <c r="AC15" s="234"/>
    </row>
    <row r="16" spans="2:29" x14ac:dyDescent="0.2">
      <c r="B16" s="190" t="s">
        <v>589</v>
      </c>
      <c r="C16" s="191">
        <v>31850</v>
      </c>
      <c r="D16" s="192">
        <v>1</v>
      </c>
      <c r="F16" s="196" t="s">
        <v>598</v>
      </c>
      <c r="G16" s="203" t="s">
        <v>600</v>
      </c>
      <c r="H16" s="204">
        <v>74845</v>
      </c>
      <c r="I16" s="205">
        <v>5</v>
      </c>
      <c r="J16" s="205">
        <v>4590</v>
      </c>
      <c r="T16" s="224"/>
      <c r="W16" s="224"/>
      <c r="Y16" s="218" t="s">
        <v>459</v>
      </c>
      <c r="Z16" s="226">
        <v>28400</v>
      </c>
      <c r="AA16" s="199">
        <v>25000</v>
      </c>
      <c r="AB16" s="226">
        <v>3400</v>
      </c>
      <c r="AC16" s="234">
        <v>0.13600000000000001</v>
      </c>
    </row>
    <row r="17" spans="2:29" x14ac:dyDescent="0.2">
      <c r="B17"/>
      <c r="F17" s="197" t="s">
        <v>598</v>
      </c>
      <c r="G17" s="206" t="s">
        <v>601</v>
      </c>
      <c r="H17" s="207">
        <v>-54400</v>
      </c>
      <c r="I17" s="208">
        <v>2</v>
      </c>
      <c r="J17" s="208">
        <v>550</v>
      </c>
      <c r="S17" s="27" t="s">
        <v>629</v>
      </c>
      <c r="T17" s="226"/>
      <c r="U17" s="199"/>
      <c r="V17" s="199"/>
      <c r="W17" s="226"/>
      <c r="Y17" s="218" t="s">
        <v>458</v>
      </c>
      <c r="Z17" s="226">
        <v>61200</v>
      </c>
      <c r="AA17" s="199">
        <v>60000</v>
      </c>
      <c r="AB17" s="226">
        <v>1200</v>
      </c>
      <c r="AC17" s="234">
        <v>0.02</v>
      </c>
    </row>
    <row r="18" spans="2:29" x14ac:dyDescent="0.2">
      <c r="B18"/>
      <c r="F18" s="79" t="s">
        <v>602</v>
      </c>
      <c r="G18" s="190" t="s">
        <v>589</v>
      </c>
      <c r="H18" s="209">
        <v>44175</v>
      </c>
      <c r="I18" s="210">
        <v>36</v>
      </c>
      <c r="J18" s="210">
        <v>24620</v>
      </c>
      <c r="S18" s="218" t="s">
        <v>614</v>
      </c>
      <c r="T18" s="226">
        <v>12800</v>
      </c>
      <c r="U18" s="199">
        <v>13400</v>
      </c>
      <c r="V18" s="199">
        <v>14100</v>
      </c>
      <c r="W18" s="226">
        <v>40300</v>
      </c>
      <c r="Y18" s="218" t="s">
        <v>186</v>
      </c>
      <c r="Z18" s="226">
        <v>17600</v>
      </c>
      <c r="AA18" s="199">
        <v>18000</v>
      </c>
      <c r="AB18" s="226">
        <v>-400</v>
      </c>
      <c r="AC18" s="234">
        <v>-2.1999999999999999E-2</v>
      </c>
    </row>
    <row r="19" spans="2:29" x14ac:dyDescent="0.2">
      <c r="B19"/>
      <c r="S19" s="218" t="s">
        <v>615</v>
      </c>
      <c r="T19" s="226">
        <v>7600</v>
      </c>
      <c r="U19" s="199">
        <v>8200</v>
      </c>
      <c r="V19" s="199">
        <v>8700</v>
      </c>
      <c r="W19" s="226">
        <v>24500</v>
      </c>
      <c r="Y19" s="218" t="s">
        <v>637</v>
      </c>
      <c r="Z19" s="226">
        <v>14100</v>
      </c>
      <c r="AA19" s="199">
        <v>12000</v>
      </c>
      <c r="AB19" s="226">
        <v>2100</v>
      </c>
      <c r="AC19" s="234">
        <v>0.17499999999999999</v>
      </c>
    </row>
    <row r="20" spans="2:29" x14ac:dyDescent="0.2">
      <c r="B20"/>
      <c r="S20" s="218" t="s">
        <v>616</v>
      </c>
      <c r="T20" s="226">
        <v>1800</v>
      </c>
      <c r="U20" s="199">
        <v>1900</v>
      </c>
      <c r="V20" s="199">
        <v>2050</v>
      </c>
      <c r="W20" s="226">
        <v>5750</v>
      </c>
      <c r="Y20" s="218" t="s">
        <v>635</v>
      </c>
      <c r="Z20" s="226">
        <v>14000</v>
      </c>
      <c r="AA20" s="199">
        <v>15000</v>
      </c>
      <c r="AB20" s="226">
        <v>-1000</v>
      </c>
      <c r="AC20" s="234">
        <v>-6.7000000000000004E-2</v>
      </c>
    </row>
    <row r="21" spans="2:29" x14ac:dyDescent="0.2">
      <c r="B21"/>
      <c r="S21" s="220" t="s">
        <v>617</v>
      </c>
      <c r="T21" s="227">
        <v>22200</v>
      </c>
      <c r="U21" s="221">
        <v>23500</v>
      </c>
      <c r="V21" s="221">
        <v>24850</v>
      </c>
      <c r="W21" s="227">
        <v>70550</v>
      </c>
      <c r="Y21" s="230" t="s">
        <v>624</v>
      </c>
      <c r="Z21" s="227">
        <v>135300</v>
      </c>
      <c r="AA21" s="221">
        <v>130000</v>
      </c>
      <c r="AB21" s="227">
        <v>5300</v>
      </c>
      <c r="AC21" s="232">
        <v>4.1000000000000002E-2</v>
      </c>
    </row>
    <row r="22" spans="2:29" x14ac:dyDescent="0.2">
      <c r="B22"/>
      <c r="T22" s="224"/>
      <c r="W22" s="224"/>
      <c r="Y22" s="121"/>
      <c r="Z22" s="225"/>
      <c r="AA22" s="121"/>
      <c r="AB22" s="225"/>
      <c r="AC22" s="234"/>
    </row>
    <row r="23" spans="2:29" x14ac:dyDescent="0.2">
      <c r="B23"/>
      <c r="S23" s="220" t="s">
        <v>618</v>
      </c>
      <c r="T23" s="227">
        <v>41700</v>
      </c>
      <c r="U23" s="221">
        <v>43700</v>
      </c>
      <c r="V23" s="221">
        <v>47050</v>
      </c>
      <c r="W23" s="227">
        <v>132450</v>
      </c>
      <c r="Y23" s="230" t="s">
        <v>625</v>
      </c>
      <c r="Z23" s="227">
        <v>49400</v>
      </c>
      <c r="AA23" s="221">
        <v>47000</v>
      </c>
      <c r="AB23" s="227">
        <v>2400</v>
      </c>
      <c r="AC23" s="232">
        <v>5.0999999999999997E-2</v>
      </c>
    </row>
    <row r="24" spans="2:29" x14ac:dyDescent="0.2">
      <c r="S24" s="121"/>
      <c r="T24" s="226"/>
      <c r="U24" s="199"/>
      <c r="V24" s="199"/>
      <c r="W24" s="226"/>
      <c r="Y24" s="219" t="s">
        <v>636</v>
      </c>
      <c r="Z24" s="235">
        <v>0.155</v>
      </c>
      <c r="AA24" s="231">
        <v>0.157</v>
      </c>
      <c r="AB24" s="235">
        <v>-2E-3</v>
      </c>
      <c r="AC24" s="236">
        <v>-1.2999999999999999E-2</v>
      </c>
    </row>
    <row r="25" spans="2:29" x14ac:dyDescent="0.2">
      <c r="S25" s="27" t="s">
        <v>630</v>
      </c>
      <c r="T25" s="226"/>
      <c r="U25" s="199"/>
      <c r="V25" s="199"/>
      <c r="W25" s="226"/>
      <c r="Y25" s="121"/>
      <c r="Z25" s="121"/>
      <c r="AA25" s="121"/>
      <c r="AB25" s="121"/>
      <c r="AC25" s="121"/>
    </row>
    <row r="26" spans="2:29" x14ac:dyDescent="0.2">
      <c r="S26" s="218" t="s">
        <v>619</v>
      </c>
      <c r="T26" s="226">
        <v>14800</v>
      </c>
      <c r="U26" s="199">
        <v>14800</v>
      </c>
      <c r="V26" s="199">
        <v>15200</v>
      </c>
      <c r="W26" s="226">
        <v>44800</v>
      </c>
    </row>
    <row r="27" spans="2:29" x14ac:dyDescent="0.2">
      <c r="S27" s="218" t="s">
        <v>459</v>
      </c>
      <c r="T27" s="226">
        <v>5200</v>
      </c>
      <c r="U27" s="199">
        <v>6100</v>
      </c>
      <c r="V27" s="199">
        <v>5800</v>
      </c>
      <c r="W27" s="226">
        <v>17100</v>
      </c>
    </row>
    <row r="28" spans="2:29" x14ac:dyDescent="0.2">
      <c r="S28" s="218" t="s">
        <v>620</v>
      </c>
      <c r="T28" s="226">
        <v>2400</v>
      </c>
      <c r="U28" s="199">
        <v>2450</v>
      </c>
      <c r="V28" s="199">
        <v>2550</v>
      </c>
      <c r="W28" s="226">
        <v>7400</v>
      </c>
    </row>
    <row r="29" spans="2:29" x14ac:dyDescent="0.2">
      <c r="S29" s="218" t="s">
        <v>621</v>
      </c>
      <c r="T29" s="226">
        <v>3100</v>
      </c>
      <c r="U29" s="199">
        <v>3100</v>
      </c>
      <c r="V29" s="199">
        <v>3200</v>
      </c>
      <c r="W29" s="226">
        <v>9400</v>
      </c>
    </row>
    <row r="30" spans="2:29" x14ac:dyDescent="0.2">
      <c r="S30" s="218" t="s">
        <v>622</v>
      </c>
      <c r="T30" s="226">
        <v>900</v>
      </c>
      <c r="U30" s="199">
        <v>1450</v>
      </c>
      <c r="V30" s="199">
        <v>1100</v>
      </c>
      <c r="W30" s="226">
        <v>3450</v>
      </c>
    </row>
    <row r="31" spans="2:29" x14ac:dyDescent="0.2">
      <c r="S31" s="218" t="s">
        <v>623</v>
      </c>
      <c r="T31" s="226">
        <v>1600</v>
      </c>
      <c r="U31" s="199">
        <v>1200</v>
      </c>
      <c r="V31" s="199">
        <v>1750</v>
      </c>
      <c r="W31" s="226">
        <v>4550</v>
      </c>
    </row>
    <row r="32" spans="2:29" x14ac:dyDescent="0.2">
      <c r="S32" s="220" t="s">
        <v>624</v>
      </c>
      <c r="T32" s="227">
        <v>28000</v>
      </c>
      <c r="U32" s="221">
        <v>29100</v>
      </c>
      <c r="V32" s="221">
        <v>29600</v>
      </c>
      <c r="W32" s="227">
        <v>86700</v>
      </c>
    </row>
    <row r="33" spans="19:23" x14ac:dyDescent="0.2">
      <c r="S33" s="121"/>
      <c r="T33" s="226"/>
      <c r="U33" s="199"/>
      <c r="V33" s="199"/>
      <c r="W33" s="226"/>
    </row>
    <row r="34" spans="19:23" x14ac:dyDescent="0.2">
      <c r="S34" s="220" t="s">
        <v>625</v>
      </c>
      <c r="T34" s="227">
        <v>13700</v>
      </c>
      <c r="U34" s="221">
        <v>14600</v>
      </c>
      <c r="V34" s="221">
        <v>17450</v>
      </c>
      <c r="W34" s="227">
        <v>45750</v>
      </c>
    </row>
    <row r="35" spans="19:23" x14ac:dyDescent="0.2">
      <c r="S35" s="218" t="s">
        <v>626</v>
      </c>
      <c r="T35" s="226">
        <v>-600</v>
      </c>
      <c r="U35" s="199">
        <v>-600</v>
      </c>
      <c r="V35" s="199">
        <v>-600</v>
      </c>
      <c r="W35" s="226">
        <v>-1800</v>
      </c>
    </row>
    <row r="36" spans="19:23" x14ac:dyDescent="0.2">
      <c r="S36" s="218" t="s">
        <v>627</v>
      </c>
      <c r="T36" s="226">
        <v>-3400</v>
      </c>
      <c r="U36" s="199">
        <v>-3650</v>
      </c>
      <c r="V36" s="199">
        <v>-4250</v>
      </c>
      <c r="W36" s="226">
        <v>-11300</v>
      </c>
    </row>
    <row r="37" spans="19:23" x14ac:dyDescent="0.2">
      <c r="S37" s="222" t="s">
        <v>6</v>
      </c>
      <c r="T37" s="228">
        <v>9700</v>
      </c>
      <c r="U37" s="223">
        <v>10350</v>
      </c>
      <c r="V37" s="223">
        <v>12600</v>
      </c>
      <c r="W37" s="228">
        <v>32650</v>
      </c>
    </row>
  </sheetData>
  <conditionalFormatting sqref="AB10:AC10 AB12:AC13 AB23:AC24">
    <cfRule type="expression" dxfId="3" priority="3">
      <formula>AB10&lt;0</formula>
    </cfRule>
    <cfRule type="expression" dxfId="2" priority="4">
      <formula>AB10&gt;0</formula>
    </cfRule>
  </conditionalFormatting>
  <conditionalFormatting sqref="AB11:AC11 AB16:AC21">
    <cfRule type="expression" dxfId="1" priority="1">
      <formula>AB11&lt;0</formula>
    </cfRule>
    <cfRule type="expression" dxfId="0" priority="2">
      <formula>AB11&gt;0</formula>
    </cfRule>
  </conditionalFormatting>
  <hyperlinks>
    <hyperlink ref="C5" location="'🧮 Table Designs ➤'!B5" display="⮜ All Table Styles" xr:uid="{66797131-D43B-4D2F-BCB3-1C0D51E9831F}"/>
    <hyperlink ref="B5" location="'📌 Start'!A1" display="⮜ Start" xr:uid="{8C5F17B6-29F1-4D6F-B802-75B78D52CC1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934B-2E92-4498-9E9D-1FF33D27F472}">
  <sheetPr>
    <tabColor theme="1"/>
  </sheetPr>
  <dimension ref="B2:AI40"/>
  <sheetViews>
    <sheetView showGridLines="0" zoomScale="85" zoomScaleNormal="85" workbookViewId="0">
      <selection activeCell="AP1" sqref="AP1"/>
    </sheetView>
  </sheetViews>
  <sheetFormatPr baseColWidth="10" defaultColWidth="8.83203125" defaultRowHeight="15" x14ac:dyDescent="0.2"/>
  <cols>
    <col min="1" max="1" width="3.1640625" customWidth="1"/>
    <col min="2" max="2" width="2.5" customWidth="1"/>
    <col min="3" max="3" width="13.5" customWidth="1"/>
    <col min="4" max="4" width="5.6640625" customWidth="1"/>
    <col min="5" max="5" width="2.5" customWidth="1"/>
    <col min="6" max="6" width="4.33203125" customWidth="1"/>
    <col min="7" max="7" width="2.5" customWidth="1"/>
    <col min="8" max="8" width="13.5" customWidth="1"/>
    <col min="9" max="9" width="5.6640625" customWidth="1"/>
    <col min="10" max="10" width="2.5" customWidth="1"/>
    <col min="11" max="11" width="4.33203125" customWidth="1"/>
    <col min="12" max="12" width="2.5" customWidth="1"/>
    <col min="13" max="13" width="13.5" customWidth="1"/>
    <col min="14" max="14" width="5.6640625" customWidth="1"/>
    <col min="15" max="15" width="2.5" customWidth="1"/>
    <col min="16" max="16" width="4.33203125" customWidth="1"/>
    <col min="17" max="17" width="2.5" customWidth="1"/>
    <col min="18" max="18" width="13.5" customWidth="1"/>
    <col min="19" max="19" width="5.6640625" customWidth="1"/>
    <col min="20" max="20" width="2.5" customWidth="1"/>
    <col min="21" max="21" width="4.33203125" customWidth="1"/>
    <col min="22" max="22" width="2.5" customWidth="1"/>
    <col min="23" max="23" width="13.5" customWidth="1"/>
    <col min="24" max="24" width="5.6640625" customWidth="1"/>
    <col min="25" max="25" width="2.5" customWidth="1"/>
    <col min="26" max="26" width="4.33203125" customWidth="1"/>
    <col min="27" max="27" width="2.5" customWidth="1"/>
    <col min="28" max="28" width="13.5" customWidth="1"/>
    <col min="29" max="29" width="5.6640625" style="12" customWidth="1"/>
    <col min="30" max="30" width="2.5" customWidth="1"/>
    <col min="31" max="31" width="4.33203125" customWidth="1"/>
    <col min="32" max="32" width="2.5" customWidth="1"/>
    <col min="33" max="33" width="13.5" customWidth="1"/>
    <col min="34" max="34" width="5.6640625" style="12" customWidth="1"/>
    <col min="35" max="35" width="2.5" customWidth="1"/>
  </cols>
  <sheetData>
    <row r="2" spans="2:35" ht="26" x14ac:dyDescent="0.3">
      <c r="B2" s="1" t="s">
        <v>283</v>
      </c>
      <c r="E2" s="1"/>
      <c r="H2" s="1"/>
      <c r="K2" s="1"/>
      <c r="N2" s="1"/>
      <c r="Q2" s="1"/>
    </row>
    <row r="3" spans="2:35" x14ac:dyDescent="0.2">
      <c r="B3" s="2" t="s">
        <v>284</v>
      </c>
      <c r="E3" s="2"/>
      <c r="H3" s="2"/>
      <c r="K3" s="2"/>
      <c r="N3" s="2"/>
      <c r="Q3" s="2"/>
    </row>
    <row r="5" spans="2:35" x14ac:dyDescent="0.2">
      <c r="B5" s="47" t="s">
        <v>285</v>
      </c>
    </row>
    <row r="6" spans="2:35" x14ac:dyDescent="0.2">
      <c r="B6" s="47"/>
    </row>
    <row r="7" spans="2:35" x14ac:dyDescent="0.2">
      <c r="B7" s="249"/>
      <c r="C7" s="250"/>
      <c r="D7" s="250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2"/>
    </row>
    <row r="8" spans="2:35" x14ac:dyDescent="0.2">
      <c r="B8" s="253" t="s">
        <v>686</v>
      </c>
      <c r="C8" s="254"/>
      <c r="D8" s="254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6"/>
    </row>
    <row r="9" spans="2:35" ht="14.5" customHeight="1" x14ac:dyDescent="0.2">
      <c r="B9" s="264" t="s">
        <v>687</v>
      </c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6"/>
    </row>
    <row r="10" spans="2:35" x14ac:dyDescent="0.2">
      <c r="B10" s="267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9"/>
    </row>
    <row r="11" spans="2:35" x14ac:dyDescent="0.2">
      <c r="B11" s="47"/>
    </row>
    <row r="12" spans="2:35" ht="18.5" customHeight="1" x14ac:dyDescent="0.2">
      <c r="B12" s="271" t="s">
        <v>80</v>
      </c>
      <c r="C12" s="272"/>
      <c r="D12" s="272"/>
      <c r="E12" s="273"/>
      <c r="F12" s="25"/>
      <c r="G12" s="271" t="s">
        <v>81</v>
      </c>
      <c r="H12" s="272"/>
      <c r="I12" s="272"/>
      <c r="J12" s="273"/>
      <c r="K12" s="25"/>
      <c r="L12" s="271" t="s">
        <v>82</v>
      </c>
      <c r="M12" s="272"/>
      <c r="N12" s="272"/>
      <c r="O12" s="273"/>
      <c r="P12" s="25"/>
      <c r="Q12" s="271" t="s">
        <v>355</v>
      </c>
      <c r="R12" s="272"/>
      <c r="S12" s="272"/>
      <c r="T12" s="273"/>
      <c r="U12" s="25"/>
      <c r="V12" s="271" t="s">
        <v>84</v>
      </c>
      <c r="W12" s="272"/>
      <c r="X12" s="272"/>
      <c r="Y12" s="273"/>
      <c r="Z12" s="25"/>
      <c r="AA12" s="271" t="s">
        <v>184</v>
      </c>
      <c r="AB12" s="272"/>
      <c r="AC12" s="272"/>
      <c r="AD12" s="273"/>
      <c r="AE12" s="25"/>
      <c r="AF12" s="271" t="s">
        <v>185</v>
      </c>
      <c r="AG12" s="272"/>
      <c r="AH12" s="272"/>
      <c r="AI12" s="273"/>
    </row>
    <row r="13" spans="2:35" x14ac:dyDescent="0.2">
      <c r="B13" s="39"/>
      <c r="D13" s="12"/>
      <c r="E13" s="40"/>
      <c r="G13" s="39"/>
      <c r="I13" s="12"/>
      <c r="J13" s="40"/>
      <c r="L13" s="39"/>
      <c r="N13" s="12"/>
      <c r="O13" s="40"/>
      <c r="Q13" s="39"/>
      <c r="S13" s="12"/>
      <c r="T13" s="40"/>
      <c r="V13" s="39"/>
      <c r="X13" s="12"/>
      <c r="Y13" s="40"/>
      <c r="AA13" s="39"/>
      <c r="AD13" s="40"/>
      <c r="AF13" s="39"/>
      <c r="AI13" s="40"/>
    </row>
    <row r="14" spans="2:35" x14ac:dyDescent="0.2">
      <c r="B14" s="39"/>
      <c r="C14" s="41" t="s">
        <v>37</v>
      </c>
      <c r="D14" s="42" t="s">
        <v>85</v>
      </c>
      <c r="E14" s="40"/>
      <c r="G14" s="39"/>
      <c r="H14" s="41" t="s">
        <v>37</v>
      </c>
      <c r="I14" s="42" t="s">
        <v>85</v>
      </c>
      <c r="J14" s="40"/>
      <c r="L14" s="39"/>
      <c r="M14" s="41" t="s">
        <v>37</v>
      </c>
      <c r="N14" s="42" t="s">
        <v>85</v>
      </c>
      <c r="O14" s="40"/>
      <c r="Q14" s="39"/>
      <c r="R14" s="41" t="s">
        <v>37</v>
      </c>
      <c r="S14" s="42" t="s">
        <v>85</v>
      </c>
      <c r="T14" s="40"/>
      <c r="V14" s="39"/>
      <c r="W14" s="41" t="s">
        <v>37</v>
      </c>
      <c r="X14" s="42" t="s">
        <v>85</v>
      </c>
      <c r="Y14" s="40"/>
      <c r="AA14" s="39"/>
      <c r="AB14" s="41" t="s">
        <v>37</v>
      </c>
      <c r="AC14" s="42" t="s">
        <v>85</v>
      </c>
      <c r="AD14" s="40"/>
      <c r="AF14" s="39"/>
      <c r="AG14" s="41" t="s">
        <v>37</v>
      </c>
      <c r="AH14" s="42" t="s">
        <v>85</v>
      </c>
      <c r="AI14" s="40"/>
    </row>
    <row r="15" spans="2:35" ht="16" x14ac:dyDescent="0.2">
      <c r="B15" s="39"/>
      <c r="C15" t="s">
        <v>86</v>
      </c>
      <c r="D15" s="12" t="s">
        <v>87</v>
      </c>
      <c r="E15" s="40"/>
      <c r="G15" s="39"/>
      <c r="H15" t="s">
        <v>88</v>
      </c>
      <c r="I15" s="12" t="s">
        <v>89</v>
      </c>
      <c r="J15" s="40"/>
      <c r="L15" s="39"/>
      <c r="M15" t="s">
        <v>90</v>
      </c>
      <c r="N15" s="12" t="s">
        <v>91</v>
      </c>
      <c r="O15" s="40"/>
      <c r="Q15" s="39"/>
      <c r="R15" s="50" t="s">
        <v>356</v>
      </c>
      <c r="S15" s="49" t="s">
        <v>357</v>
      </c>
      <c r="T15" s="40"/>
      <c r="V15" s="39"/>
      <c r="W15" t="s">
        <v>94</v>
      </c>
      <c r="X15" s="12" t="s">
        <v>95</v>
      </c>
      <c r="Y15" s="40"/>
      <c r="AA15" s="39"/>
      <c r="AB15" t="s">
        <v>189</v>
      </c>
      <c r="AC15" s="12" t="s">
        <v>190</v>
      </c>
      <c r="AD15" s="40"/>
      <c r="AF15" s="39"/>
      <c r="AG15" t="s">
        <v>191</v>
      </c>
      <c r="AH15" s="12" t="s">
        <v>192</v>
      </c>
      <c r="AI15" s="40"/>
    </row>
    <row r="16" spans="2:35" ht="16" x14ac:dyDescent="0.2">
      <c r="B16" s="39"/>
      <c r="C16" t="s">
        <v>96</v>
      </c>
      <c r="D16" s="12" t="s">
        <v>97</v>
      </c>
      <c r="E16" s="40"/>
      <c r="G16" s="39"/>
      <c r="H16" t="s">
        <v>98</v>
      </c>
      <c r="I16" s="12" t="s">
        <v>99</v>
      </c>
      <c r="J16" s="40"/>
      <c r="L16" s="39"/>
      <c r="M16" t="s">
        <v>100</v>
      </c>
      <c r="N16" s="12" t="s">
        <v>101</v>
      </c>
      <c r="O16" s="40"/>
      <c r="Q16" s="39"/>
      <c r="R16" s="50" t="s">
        <v>358</v>
      </c>
      <c r="S16" s="49" t="s">
        <v>359</v>
      </c>
      <c r="T16" s="40"/>
      <c r="V16" s="39"/>
      <c r="W16" t="s">
        <v>104</v>
      </c>
      <c r="X16" s="12" t="s">
        <v>105</v>
      </c>
      <c r="Y16" s="40"/>
      <c r="AA16" s="39"/>
      <c r="AB16" t="s">
        <v>199</v>
      </c>
      <c r="AC16" s="12" t="s">
        <v>200</v>
      </c>
      <c r="AD16" s="40"/>
      <c r="AF16" s="39"/>
      <c r="AG16" t="s">
        <v>201</v>
      </c>
      <c r="AH16" s="12" t="s">
        <v>202</v>
      </c>
      <c r="AI16" s="40"/>
    </row>
    <row r="17" spans="2:35" ht="16" x14ac:dyDescent="0.2">
      <c r="B17" s="39"/>
      <c r="C17" t="s">
        <v>106</v>
      </c>
      <c r="D17" s="12" t="s">
        <v>107</v>
      </c>
      <c r="E17" s="40"/>
      <c r="G17" s="39"/>
      <c r="H17" t="s">
        <v>108</v>
      </c>
      <c r="I17" s="12" t="s">
        <v>109</v>
      </c>
      <c r="J17" s="40"/>
      <c r="L17" s="39"/>
      <c r="M17" t="s">
        <v>110</v>
      </c>
      <c r="N17" s="12" t="s">
        <v>111</v>
      </c>
      <c r="O17" s="40"/>
      <c r="Q17" s="39"/>
      <c r="R17" s="50" t="s">
        <v>360</v>
      </c>
      <c r="S17" s="49" t="s">
        <v>361</v>
      </c>
      <c r="T17" s="40"/>
      <c r="V17" s="39"/>
      <c r="W17" t="s">
        <v>114</v>
      </c>
      <c r="X17" s="12" t="s">
        <v>115</v>
      </c>
      <c r="Y17" s="40"/>
      <c r="AA17" s="39"/>
      <c r="AB17" t="s">
        <v>207</v>
      </c>
      <c r="AC17" s="12" t="s">
        <v>208</v>
      </c>
      <c r="AD17" s="40"/>
      <c r="AF17" s="39"/>
      <c r="AG17" t="s">
        <v>209</v>
      </c>
      <c r="AH17" s="12" t="s">
        <v>210</v>
      </c>
      <c r="AI17" s="40"/>
    </row>
    <row r="18" spans="2:35" ht="16" x14ac:dyDescent="0.2">
      <c r="B18" s="39"/>
      <c r="C18" t="s">
        <v>116</v>
      </c>
      <c r="D18" s="12" t="s">
        <v>117</v>
      </c>
      <c r="E18" s="40"/>
      <c r="G18" s="39"/>
      <c r="H18" t="s">
        <v>118</v>
      </c>
      <c r="I18" s="12" t="s">
        <v>119</v>
      </c>
      <c r="J18" s="40"/>
      <c r="L18" s="39"/>
      <c r="M18" t="s">
        <v>120</v>
      </c>
      <c r="N18" s="12" t="s">
        <v>121</v>
      </c>
      <c r="O18" s="40"/>
      <c r="Q18" s="39"/>
      <c r="R18" s="50" t="s">
        <v>362</v>
      </c>
      <c r="S18" s="49" t="s">
        <v>363</v>
      </c>
      <c r="T18" s="40"/>
      <c r="V18" s="39"/>
      <c r="W18" t="s">
        <v>124</v>
      </c>
      <c r="X18" s="12" t="s">
        <v>125</v>
      </c>
      <c r="Y18" s="40"/>
      <c r="AA18" s="39"/>
      <c r="AB18" t="s">
        <v>216</v>
      </c>
      <c r="AC18" s="12" t="s">
        <v>217</v>
      </c>
      <c r="AD18" s="40"/>
      <c r="AF18" s="39"/>
      <c r="AG18" t="s">
        <v>218</v>
      </c>
      <c r="AH18" s="12" t="s">
        <v>219</v>
      </c>
      <c r="AI18" s="40"/>
    </row>
    <row r="19" spans="2:35" ht="16" x14ac:dyDescent="0.2">
      <c r="B19" s="39"/>
      <c r="C19" t="s">
        <v>66</v>
      </c>
      <c r="D19" s="12" t="s">
        <v>126</v>
      </c>
      <c r="E19" s="40"/>
      <c r="G19" s="39"/>
      <c r="H19" t="s">
        <v>127</v>
      </c>
      <c r="I19" s="12" t="s">
        <v>128</v>
      </c>
      <c r="J19" s="40"/>
      <c r="L19" s="39"/>
      <c r="M19" t="s">
        <v>129</v>
      </c>
      <c r="N19" s="12" t="s">
        <v>130</v>
      </c>
      <c r="O19" s="40"/>
      <c r="Q19" s="39"/>
      <c r="R19" s="50" t="s">
        <v>367</v>
      </c>
      <c r="S19" s="12" t="s">
        <v>368</v>
      </c>
      <c r="T19" s="40"/>
      <c r="V19" s="39"/>
      <c r="W19" t="s">
        <v>133</v>
      </c>
      <c r="X19" s="12" t="s">
        <v>134</v>
      </c>
      <c r="Y19" s="40"/>
      <c r="AA19" s="39"/>
      <c r="AB19" t="s">
        <v>226</v>
      </c>
      <c r="AC19" s="12" t="s">
        <v>227</v>
      </c>
      <c r="AD19" s="40"/>
      <c r="AF19" s="39"/>
      <c r="AG19" t="s">
        <v>228</v>
      </c>
      <c r="AH19" s="12" t="s">
        <v>229</v>
      </c>
      <c r="AI19" s="40"/>
    </row>
    <row r="20" spans="2:35" ht="16" x14ac:dyDescent="0.2">
      <c r="B20" s="39"/>
      <c r="C20" t="s">
        <v>135</v>
      </c>
      <c r="D20" s="12" t="s">
        <v>136</v>
      </c>
      <c r="E20" s="40"/>
      <c r="G20" s="39"/>
      <c r="H20" t="s">
        <v>137</v>
      </c>
      <c r="I20" s="12" t="s">
        <v>78</v>
      </c>
      <c r="J20" s="40"/>
      <c r="L20" s="39"/>
      <c r="M20" t="s">
        <v>138</v>
      </c>
      <c r="N20" s="12" t="s">
        <v>139</v>
      </c>
      <c r="O20" s="40"/>
      <c r="Q20" s="39"/>
      <c r="R20" s="50" t="s">
        <v>364</v>
      </c>
      <c r="S20" s="49" t="s">
        <v>134</v>
      </c>
      <c r="T20" s="40"/>
      <c r="V20" s="39"/>
      <c r="W20" t="s">
        <v>142</v>
      </c>
      <c r="X20" s="12" t="s">
        <v>143</v>
      </c>
      <c r="Y20" s="40"/>
      <c r="AA20" s="39"/>
      <c r="AB20" t="s">
        <v>236</v>
      </c>
      <c r="AC20" s="12" t="s">
        <v>237</v>
      </c>
      <c r="AD20" s="40"/>
      <c r="AF20" s="39"/>
      <c r="AG20" t="s">
        <v>238</v>
      </c>
      <c r="AH20" s="12" t="s">
        <v>239</v>
      </c>
      <c r="AI20" s="40"/>
    </row>
    <row r="21" spans="2:35" ht="16" x14ac:dyDescent="0.2">
      <c r="B21" s="39"/>
      <c r="C21" t="s">
        <v>144</v>
      </c>
      <c r="D21" s="12" t="s">
        <v>145</v>
      </c>
      <c r="E21" s="40"/>
      <c r="G21" s="39"/>
      <c r="H21" t="s">
        <v>146</v>
      </c>
      <c r="I21" s="12" t="s">
        <v>147</v>
      </c>
      <c r="J21" s="40"/>
      <c r="L21" s="39"/>
      <c r="M21" t="s">
        <v>148</v>
      </c>
      <c r="N21" s="12" t="s">
        <v>149</v>
      </c>
      <c r="O21" s="40"/>
      <c r="Q21" s="39"/>
      <c r="R21" s="50" t="s">
        <v>370</v>
      </c>
      <c r="S21" s="49" t="s">
        <v>371</v>
      </c>
      <c r="T21" s="40"/>
      <c r="V21" s="39"/>
      <c r="W21" t="s">
        <v>152</v>
      </c>
      <c r="X21" s="12" t="s">
        <v>153</v>
      </c>
      <c r="Y21" s="40"/>
      <c r="AA21" s="39"/>
      <c r="AB21" t="s">
        <v>245</v>
      </c>
      <c r="AC21" s="12" t="s">
        <v>246</v>
      </c>
      <c r="AD21" s="40"/>
      <c r="AF21" s="39"/>
      <c r="AG21" t="s">
        <v>247</v>
      </c>
      <c r="AH21" s="12" t="s">
        <v>248</v>
      </c>
      <c r="AI21" s="40"/>
    </row>
    <row r="22" spans="2:35" ht="16" x14ac:dyDescent="0.2">
      <c r="B22" s="39"/>
      <c r="C22" t="s">
        <v>154</v>
      </c>
      <c r="D22" s="12" t="s">
        <v>155</v>
      </c>
      <c r="E22" s="40"/>
      <c r="G22" s="39"/>
      <c r="H22" t="s">
        <v>156</v>
      </c>
      <c r="I22" s="12" t="s">
        <v>157</v>
      </c>
      <c r="J22" s="40"/>
      <c r="L22" s="39"/>
      <c r="M22" t="s">
        <v>158</v>
      </c>
      <c r="N22" s="12" t="s">
        <v>159</v>
      </c>
      <c r="O22" s="40"/>
      <c r="Q22" s="39"/>
      <c r="R22" s="25" t="s">
        <v>372</v>
      </c>
      <c r="S22" s="49" t="s">
        <v>369</v>
      </c>
      <c r="T22" s="40"/>
      <c r="V22" s="39"/>
      <c r="W22" t="s">
        <v>162</v>
      </c>
      <c r="X22" s="12" t="s">
        <v>163</v>
      </c>
      <c r="Y22" s="40"/>
      <c r="AA22" s="39"/>
      <c r="AB22" t="s">
        <v>255</v>
      </c>
      <c r="AC22" s="12" t="s">
        <v>256</v>
      </c>
      <c r="AD22" s="40"/>
      <c r="AF22" s="39"/>
      <c r="AG22" t="s">
        <v>257</v>
      </c>
      <c r="AH22" s="12" t="s">
        <v>258</v>
      </c>
      <c r="AI22" s="40"/>
    </row>
    <row r="23" spans="2:35" ht="16" x14ac:dyDescent="0.2">
      <c r="B23" s="39"/>
      <c r="C23" t="s">
        <v>164</v>
      </c>
      <c r="D23" s="12" t="s">
        <v>165</v>
      </c>
      <c r="E23" s="40"/>
      <c r="G23" s="39"/>
      <c r="H23" t="s">
        <v>166</v>
      </c>
      <c r="I23" s="12" t="s">
        <v>167</v>
      </c>
      <c r="J23" s="40"/>
      <c r="L23" s="39"/>
      <c r="M23" t="s">
        <v>168</v>
      </c>
      <c r="N23" s="12" t="s">
        <v>169</v>
      </c>
      <c r="O23" s="40"/>
      <c r="Q23" s="39"/>
      <c r="R23" s="25" t="s">
        <v>365</v>
      </c>
      <c r="S23" s="49" t="s">
        <v>268</v>
      </c>
      <c r="T23" s="40"/>
      <c r="V23" s="39"/>
      <c r="W23" t="s">
        <v>172</v>
      </c>
      <c r="X23" s="12" t="s">
        <v>173</v>
      </c>
      <c r="Y23" s="40"/>
      <c r="AA23" s="39"/>
      <c r="AB23" t="s">
        <v>265</v>
      </c>
      <c r="AC23" s="12" t="s">
        <v>266</v>
      </c>
      <c r="AD23" s="40"/>
      <c r="AF23" s="39"/>
      <c r="AG23" t="s">
        <v>267</v>
      </c>
      <c r="AH23" s="12" t="s">
        <v>268</v>
      </c>
      <c r="AI23" s="40"/>
    </row>
    <row r="24" spans="2:35" ht="16" x14ac:dyDescent="0.2">
      <c r="B24" s="39"/>
      <c r="C24" t="s">
        <v>174</v>
      </c>
      <c r="D24" s="12" t="s">
        <v>175</v>
      </c>
      <c r="E24" s="40"/>
      <c r="G24" s="39"/>
      <c r="H24" t="s">
        <v>176</v>
      </c>
      <c r="I24" s="12" t="s">
        <v>177</v>
      </c>
      <c r="J24" s="40"/>
      <c r="L24" s="39"/>
      <c r="M24" t="s">
        <v>178</v>
      </c>
      <c r="N24" s="12" t="s">
        <v>179</v>
      </c>
      <c r="O24" s="40"/>
      <c r="Q24" s="39"/>
      <c r="R24" s="50" t="s">
        <v>366</v>
      </c>
      <c r="S24" s="49" t="s">
        <v>125</v>
      </c>
      <c r="T24" s="40"/>
      <c r="V24" s="39"/>
      <c r="W24" t="s">
        <v>182</v>
      </c>
      <c r="X24" s="12" t="s">
        <v>183</v>
      </c>
      <c r="Y24" s="40"/>
      <c r="AA24" s="39"/>
      <c r="AB24" t="s">
        <v>274</v>
      </c>
      <c r="AC24" s="12" t="s">
        <v>275</v>
      </c>
      <c r="AD24" s="40"/>
      <c r="AF24" s="39"/>
      <c r="AG24" t="s">
        <v>276</v>
      </c>
      <c r="AH24" s="12" t="s">
        <v>277</v>
      </c>
      <c r="AI24" s="40"/>
    </row>
    <row r="25" spans="2:35" x14ac:dyDescent="0.2">
      <c r="B25" s="43"/>
      <c r="C25" s="44"/>
      <c r="D25" s="45"/>
      <c r="E25" s="46"/>
      <c r="G25" s="43"/>
      <c r="H25" s="44"/>
      <c r="I25" s="45"/>
      <c r="J25" s="46"/>
      <c r="L25" s="43"/>
      <c r="M25" s="44"/>
      <c r="N25" s="45"/>
      <c r="O25" s="46"/>
      <c r="Q25" s="43"/>
      <c r="R25" s="44"/>
      <c r="S25" s="45"/>
      <c r="T25" s="46"/>
      <c r="V25" s="43"/>
      <c r="W25" s="44"/>
      <c r="X25" s="45"/>
      <c r="Y25" s="46"/>
      <c r="AA25" s="43"/>
      <c r="AB25" s="44"/>
      <c r="AC25" s="45"/>
      <c r="AD25" s="46"/>
      <c r="AF25" s="43"/>
      <c r="AG25" s="44"/>
      <c r="AH25" s="45"/>
      <c r="AI25" s="46"/>
    </row>
    <row r="26" spans="2:35" x14ac:dyDescent="0.2">
      <c r="D26" s="12"/>
      <c r="I26" s="12"/>
      <c r="N26" s="12"/>
      <c r="S26" s="12"/>
      <c r="X26" s="12"/>
    </row>
    <row r="27" spans="2:35" ht="18.5" customHeight="1" x14ac:dyDescent="0.2">
      <c r="B27" s="271" t="s">
        <v>83</v>
      </c>
      <c r="C27" s="272"/>
      <c r="D27" s="272"/>
      <c r="E27" s="273"/>
      <c r="G27" s="271" t="s">
        <v>188</v>
      </c>
      <c r="H27" s="272"/>
      <c r="I27" s="272"/>
      <c r="J27" s="273"/>
      <c r="L27" s="271" t="s">
        <v>186</v>
      </c>
      <c r="M27" s="272"/>
      <c r="N27" s="272"/>
      <c r="O27" s="273"/>
      <c r="Q27" s="271" t="s">
        <v>187</v>
      </c>
      <c r="R27" s="272"/>
      <c r="S27" s="272"/>
      <c r="T27" s="273"/>
      <c r="V27" s="271" t="s">
        <v>373</v>
      </c>
      <c r="W27" s="272"/>
      <c r="X27" s="272"/>
      <c r="Y27" s="273"/>
      <c r="AA27" s="271" t="s">
        <v>315</v>
      </c>
      <c r="AB27" s="272"/>
      <c r="AC27" s="272"/>
      <c r="AD27" s="273"/>
      <c r="AF27" s="271" t="s">
        <v>294</v>
      </c>
      <c r="AG27" s="272"/>
      <c r="AH27" s="272"/>
      <c r="AI27" s="273"/>
    </row>
    <row r="28" spans="2:35" x14ac:dyDescent="0.2">
      <c r="B28" s="39"/>
      <c r="D28" s="12"/>
      <c r="E28" s="40"/>
      <c r="G28" s="39"/>
      <c r="I28" s="12"/>
      <c r="J28" s="40"/>
      <c r="L28" s="39"/>
      <c r="N28" s="12"/>
      <c r="O28" s="40"/>
      <c r="Q28" s="39"/>
      <c r="S28" s="12"/>
      <c r="T28" s="40"/>
      <c r="V28" s="39"/>
      <c r="X28" s="12"/>
      <c r="Y28" s="40"/>
      <c r="AA28" s="39"/>
      <c r="AD28" s="40"/>
      <c r="AF28" s="39"/>
      <c r="AI28" s="40"/>
    </row>
    <row r="29" spans="2:35" x14ac:dyDescent="0.2">
      <c r="B29" s="39"/>
      <c r="C29" s="41" t="s">
        <v>37</v>
      </c>
      <c r="D29" s="42" t="s">
        <v>85</v>
      </c>
      <c r="E29" s="40"/>
      <c r="G29" s="39"/>
      <c r="H29" s="41" t="s">
        <v>37</v>
      </c>
      <c r="I29" s="42" t="s">
        <v>85</v>
      </c>
      <c r="J29" s="40"/>
      <c r="L29" s="39"/>
      <c r="M29" s="41" t="s">
        <v>37</v>
      </c>
      <c r="N29" s="42" t="s">
        <v>85</v>
      </c>
      <c r="O29" s="40"/>
      <c r="Q29" s="39"/>
      <c r="R29" s="41" t="s">
        <v>37</v>
      </c>
      <c r="S29" s="42" t="s">
        <v>85</v>
      </c>
      <c r="T29" s="40"/>
      <c r="V29" s="39"/>
      <c r="W29" s="41" t="s">
        <v>37</v>
      </c>
      <c r="X29" s="42" t="s">
        <v>85</v>
      </c>
      <c r="Y29" s="40"/>
      <c r="AA29" s="39"/>
      <c r="AB29" s="41" t="s">
        <v>37</v>
      </c>
      <c r="AC29" s="42" t="s">
        <v>85</v>
      </c>
      <c r="AD29" s="40"/>
      <c r="AF29" s="39"/>
      <c r="AG29" s="41" t="s">
        <v>37</v>
      </c>
      <c r="AH29" s="42" t="s">
        <v>85</v>
      </c>
      <c r="AI29" s="40"/>
    </row>
    <row r="30" spans="2:35" ht="16" x14ac:dyDescent="0.2">
      <c r="B30" s="39"/>
      <c r="C30" t="s">
        <v>92</v>
      </c>
      <c r="D30" s="12" t="s">
        <v>93</v>
      </c>
      <c r="E30" s="40"/>
      <c r="G30" s="39"/>
      <c r="H30" t="s">
        <v>197</v>
      </c>
      <c r="I30" s="12" t="s">
        <v>198</v>
      </c>
      <c r="J30" s="40"/>
      <c r="L30" s="39"/>
      <c r="M30" t="s">
        <v>193</v>
      </c>
      <c r="N30" s="12" t="s">
        <v>194</v>
      </c>
      <c r="O30" s="40"/>
      <c r="Q30" s="39"/>
      <c r="R30" t="s">
        <v>195</v>
      </c>
      <c r="S30" s="12" t="s">
        <v>196</v>
      </c>
      <c r="T30" s="40"/>
      <c r="V30" s="39"/>
      <c r="W30" s="50" t="s">
        <v>335</v>
      </c>
      <c r="X30" s="49" t="s">
        <v>336</v>
      </c>
      <c r="Y30" s="40"/>
      <c r="AA30" s="39"/>
      <c r="AB30" s="50" t="s">
        <v>316</v>
      </c>
      <c r="AC30" s="49" t="s">
        <v>317</v>
      </c>
      <c r="AD30" s="40"/>
      <c r="AF30" s="39"/>
      <c r="AG30" t="s">
        <v>295</v>
      </c>
      <c r="AH30" s="12" t="s">
        <v>296</v>
      </c>
      <c r="AI30" s="40"/>
    </row>
    <row r="31" spans="2:35" ht="16" x14ac:dyDescent="0.2">
      <c r="B31" s="39"/>
      <c r="C31" t="s">
        <v>102</v>
      </c>
      <c r="D31" s="12" t="s">
        <v>103</v>
      </c>
      <c r="E31" s="40"/>
      <c r="G31" s="39"/>
      <c r="H31" t="s">
        <v>172</v>
      </c>
      <c r="I31" s="12" t="s">
        <v>173</v>
      </c>
      <c r="J31" s="40"/>
      <c r="L31" s="39"/>
      <c r="M31" t="s">
        <v>203</v>
      </c>
      <c r="N31" s="12" t="s">
        <v>204</v>
      </c>
      <c r="O31" s="40"/>
      <c r="Q31" s="39"/>
      <c r="R31" t="s">
        <v>205</v>
      </c>
      <c r="S31" s="12" t="s">
        <v>206</v>
      </c>
      <c r="T31" s="40"/>
      <c r="V31" s="39"/>
      <c r="W31" s="50" t="s">
        <v>337</v>
      </c>
      <c r="X31" s="49" t="s">
        <v>338</v>
      </c>
      <c r="Y31" s="40"/>
      <c r="AA31" s="39"/>
      <c r="AB31" s="50" t="s">
        <v>318</v>
      </c>
      <c r="AC31" s="49" t="s">
        <v>319</v>
      </c>
      <c r="AD31" s="40"/>
      <c r="AF31" s="39"/>
      <c r="AG31" t="s">
        <v>297</v>
      </c>
      <c r="AH31" s="12" t="s">
        <v>298</v>
      </c>
      <c r="AI31" s="40"/>
    </row>
    <row r="32" spans="2:35" ht="16" x14ac:dyDescent="0.2">
      <c r="B32" s="39"/>
      <c r="C32" t="s">
        <v>112</v>
      </c>
      <c r="D32" s="12" t="s">
        <v>113</v>
      </c>
      <c r="E32" s="40"/>
      <c r="G32" s="39"/>
      <c r="H32" t="s">
        <v>215</v>
      </c>
      <c r="I32" s="12" t="s">
        <v>163</v>
      </c>
      <c r="J32" s="40"/>
      <c r="L32" s="39"/>
      <c r="M32" t="s">
        <v>211</v>
      </c>
      <c r="N32" s="12" t="s">
        <v>212</v>
      </c>
      <c r="O32" s="40"/>
      <c r="Q32" s="39"/>
      <c r="R32" t="s">
        <v>213</v>
      </c>
      <c r="S32" s="12" t="s">
        <v>214</v>
      </c>
      <c r="T32" s="40"/>
      <c r="V32" s="39"/>
      <c r="W32" s="50" t="s">
        <v>339</v>
      </c>
      <c r="X32" s="49" t="s">
        <v>340</v>
      </c>
      <c r="Y32" s="40"/>
      <c r="AA32" s="39"/>
      <c r="AB32" s="50" t="s">
        <v>320</v>
      </c>
      <c r="AC32" s="49" t="s">
        <v>321</v>
      </c>
      <c r="AD32" s="40"/>
      <c r="AF32" s="39"/>
      <c r="AG32" t="s">
        <v>299</v>
      </c>
      <c r="AH32" s="12" t="s">
        <v>300</v>
      </c>
      <c r="AI32" s="40"/>
    </row>
    <row r="33" spans="2:35" ht="16" x14ac:dyDescent="0.2">
      <c r="B33" s="39"/>
      <c r="C33" t="s">
        <v>122</v>
      </c>
      <c r="D33" s="12" t="s">
        <v>123</v>
      </c>
      <c r="E33" s="40"/>
      <c r="G33" s="39"/>
      <c r="H33" t="s">
        <v>224</v>
      </c>
      <c r="I33" s="12" t="s">
        <v>225</v>
      </c>
      <c r="J33" s="40"/>
      <c r="L33" s="39"/>
      <c r="M33" t="s">
        <v>220</v>
      </c>
      <c r="N33" s="12" t="s">
        <v>221</v>
      </c>
      <c r="O33" s="40"/>
      <c r="Q33" s="39"/>
      <c r="R33" t="s">
        <v>222</v>
      </c>
      <c r="S33" s="12" t="s">
        <v>223</v>
      </c>
      <c r="T33" s="40"/>
      <c r="V33" s="39"/>
      <c r="W33" s="50" t="s">
        <v>341</v>
      </c>
      <c r="X33" s="49" t="s">
        <v>342</v>
      </c>
      <c r="Y33" s="40"/>
      <c r="AA33" s="39"/>
      <c r="AB33" s="50" t="s">
        <v>322</v>
      </c>
      <c r="AC33" s="49" t="s">
        <v>323</v>
      </c>
      <c r="AD33" s="40"/>
      <c r="AF33" s="39"/>
      <c r="AG33" t="s">
        <v>301</v>
      </c>
      <c r="AH33" s="12" t="s">
        <v>302</v>
      </c>
      <c r="AI33" s="40"/>
    </row>
    <row r="34" spans="2:35" ht="16" x14ac:dyDescent="0.2">
      <c r="B34" s="39"/>
      <c r="C34" t="s">
        <v>131</v>
      </c>
      <c r="D34" s="12" t="s">
        <v>132</v>
      </c>
      <c r="E34" s="40"/>
      <c r="G34" s="39"/>
      <c r="H34" t="s">
        <v>234</v>
      </c>
      <c r="I34" s="12" t="s">
        <v>235</v>
      </c>
      <c r="J34" s="40"/>
      <c r="L34" s="39"/>
      <c r="M34" t="s">
        <v>230</v>
      </c>
      <c r="N34" s="12" t="s">
        <v>231</v>
      </c>
      <c r="O34" s="40"/>
      <c r="Q34" s="39"/>
      <c r="R34" t="s">
        <v>232</v>
      </c>
      <c r="S34" s="12" t="s">
        <v>233</v>
      </c>
      <c r="T34" s="40"/>
      <c r="V34" s="39"/>
      <c r="W34" s="50" t="s">
        <v>343</v>
      </c>
      <c r="X34" s="49" t="s">
        <v>344</v>
      </c>
      <c r="Y34" s="40"/>
      <c r="AA34" s="39"/>
      <c r="AB34" s="50" t="s">
        <v>324</v>
      </c>
      <c r="AC34" s="49" t="s">
        <v>325</v>
      </c>
      <c r="AD34" s="40"/>
      <c r="AF34" s="39"/>
      <c r="AG34" t="s">
        <v>303</v>
      </c>
      <c r="AH34" s="12" t="s">
        <v>304</v>
      </c>
      <c r="AI34" s="40"/>
    </row>
    <row r="35" spans="2:35" ht="16" x14ac:dyDescent="0.2">
      <c r="B35" s="39"/>
      <c r="C35" t="s">
        <v>140</v>
      </c>
      <c r="D35" s="12" t="s">
        <v>141</v>
      </c>
      <c r="E35" s="40"/>
      <c r="G35" s="39"/>
      <c r="H35" t="s">
        <v>234</v>
      </c>
      <c r="I35" s="12" t="s">
        <v>244</v>
      </c>
      <c r="J35" s="40"/>
      <c r="L35" s="39"/>
      <c r="M35" t="s">
        <v>240</v>
      </c>
      <c r="N35" s="12" t="s">
        <v>241</v>
      </c>
      <c r="O35" s="40"/>
      <c r="Q35" s="39"/>
      <c r="R35" t="s">
        <v>242</v>
      </c>
      <c r="S35" s="12" t="s">
        <v>243</v>
      </c>
      <c r="T35" s="40"/>
      <c r="V35" s="39"/>
      <c r="W35" s="50" t="s">
        <v>345</v>
      </c>
      <c r="X35" s="49" t="s">
        <v>346</v>
      </c>
      <c r="Y35" s="40"/>
      <c r="AA35" s="39"/>
      <c r="AB35" s="50" t="s">
        <v>326</v>
      </c>
      <c r="AC35" s="49" t="s">
        <v>327</v>
      </c>
      <c r="AD35" s="40"/>
      <c r="AF35" s="39"/>
      <c r="AG35" t="s">
        <v>305</v>
      </c>
      <c r="AH35" s="12" t="s">
        <v>306</v>
      </c>
      <c r="AI35" s="40"/>
    </row>
    <row r="36" spans="2:35" ht="16" x14ac:dyDescent="0.2">
      <c r="B36" s="39"/>
      <c r="C36" t="s">
        <v>150</v>
      </c>
      <c r="D36" s="12" t="s">
        <v>151</v>
      </c>
      <c r="E36" s="40"/>
      <c r="G36" s="39"/>
      <c r="H36" t="s">
        <v>253</v>
      </c>
      <c r="I36" s="12" t="s">
        <v>254</v>
      </c>
      <c r="J36" s="40"/>
      <c r="L36" s="39"/>
      <c r="M36" t="s">
        <v>249</v>
      </c>
      <c r="N36" s="12" t="s">
        <v>250</v>
      </c>
      <c r="O36" s="40"/>
      <c r="Q36" s="39"/>
      <c r="R36" t="s">
        <v>251</v>
      </c>
      <c r="S36" s="12" t="s">
        <v>252</v>
      </c>
      <c r="T36" s="40"/>
      <c r="V36" s="39"/>
      <c r="W36" s="50" t="s">
        <v>347</v>
      </c>
      <c r="X36" s="49" t="s">
        <v>348</v>
      </c>
      <c r="Y36" s="40"/>
      <c r="AA36" s="39"/>
      <c r="AB36" s="50" t="s">
        <v>328</v>
      </c>
      <c r="AC36" s="49" t="s">
        <v>314</v>
      </c>
      <c r="AD36" s="40"/>
      <c r="AF36" s="39"/>
      <c r="AG36" t="s">
        <v>307</v>
      </c>
      <c r="AH36" s="12" t="s">
        <v>308</v>
      </c>
      <c r="AI36" s="40"/>
    </row>
    <row r="37" spans="2:35" ht="16" x14ac:dyDescent="0.2">
      <c r="B37" s="39"/>
      <c r="C37" t="s">
        <v>160</v>
      </c>
      <c r="D37" s="12" t="s">
        <v>161</v>
      </c>
      <c r="E37" s="40"/>
      <c r="G37" s="39"/>
      <c r="H37" t="s">
        <v>263</v>
      </c>
      <c r="I37" s="12" t="s">
        <v>264</v>
      </c>
      <c r="J37" s="40"/>
      <c r="L37" s="39"/>
      <c r="M37" t="s">
        <v>259</v>
      </c>
      <c r="N37" s="12" t="s">
        <v>260</v>
      </c>
      <c r="O37" s="40"/>
      <c r="Q37" s="39"/>
      <c r="R37" t="s">
        <v>261</v>
      </c>
      <c r="S37" s="12" t="s">
        <v>262</v>
      </c>
      <c r="T37" s="40"/>
      <c r="V37" s="39"/>
      <c r="W37" s="50" t="s">
        <v>349</v>
      </c>
      <c r="X37" s="49" t="s">
        <v>350</v>
      </c>
      <c r="Y37" s="40"/>
      <c r="AA37" s="39"/>
      <c r="AB37" s="50" t="s">
        <v>329</v>
      </c>
      <c r="AC37" s="49" t="s">
        <v>330</v>
      </c>
      <c r="AD37" s="40"/>
      <c r="AF37" s="39"/>
      <c r="AG37" t="s">
        <v>309</v>
      </c>
      <c r="AH37" s="12" t="s">
        <v>310</v>
      </c>
      <c r="AI37" s="40"/>
    </row>
    <row r="38" spans="2:35" ht="16" x14ac:dyDescent="0.2">
      <c r="B38" s="39"/>
      <c r="C38" t="s">
        <v>170</v>
      </c>
      <c r="D38" s="12" t="s">
        <v>171</v>
      </c>
      <c r="E38" s="40"/>
      <c r="G38" s="39"/>
      <c r="H38" t="s">
        <v>273</v>
      </c>
      <c r="I38" s="12" t="s">
        <v>115</v>
      </c>
      <c r="J38" s="40"/>
      <c r="L38" s="39"/>
      <c r="M38" t="s">
        <v>269</v>
      </c>
      <c r="N38" s="12" t="s">
        <v>270</v>
      </c>
      <c r="O38" s="40"/>
      <c r="Q38" s="39"/>
      <c r="R38" t="s">
        <v>271</v>
      </c>
      <c r="S38" s="12" t="s">
        <v>272</v>
      </c>
      <c r="T38" s="40"/>
      <c r="V38" s="39"/>
      <c r="W38" s="50" t="s">
        <v>351</v>
      </c>
      <c r="X38" s="49" t="s">
        <v>352</v>
      </c>
      <c r="Y38" s="40"/>
      <c r="AA38" s="39"/>
      <c r="AB38" s="50" t="s">
        <v>331</v>
      </c>
      <c r="AC38" s="49" t="s">
        <v>332</v>
      </c>
      <c r="AD38" s="40"/>
      <c r="AF38" s="39"/>
      <c r="AG38" t="s">
        <v>311</v>
      </c>
      <c r="AH38" s="12" t="s">
        <v>312</v>
      </c>
      <c r="AI38" s="40"/>
    </row>
    <row r="39" spans="2:35" ht="16" x14ac:dyDescent="0.2">
      <c r="B39" s="39"/>
      <c r="C39" t="s">
        <v>180</v>
      </c>
      <c r="D39" s="12" t="s">
        <v>181</v>
      </c>
      <c r="E39" s="40"/>
      <c r="G39" s="39"/>
      <c r="H39" t="s">
        <v>282</v>
      </c>
      <c r="I39" s="12" t="s">
        <v>204</v>
      </c>
      <c r="J39" s="40"/>
      <c r="L39" s="39"/>
      <c r="M39" t="s">
        <v>278</v>
      </c>
      <c r="N39" s="12" t="s">
        <v>279</v>
      </c>
      <c r="O39" s="40"/>
      <c r="Q39" s="39"/>
      <c r="R39" t="s">
        <v>280</v>
      </c>
      <c r="S39" s="12" t="s">
        <v>281</v>
      </c>
      <c r="T39" s="40"/>
      <c r="V39" s="39"/>
      <c r="W39" s="50" t="s">
        <v>353</v>
      </c>
      <c r="X39" s="49" t="s">
        <v>354</v>
      </c>
      <c r="Y39" s="40"/>
      <c r="AA39" s="39"/>
      <c r="AB39" s="50" t="s">
        <v>333</v>
      </c>
      <c r="AC39" s="49" t="s">
        <v>334</v>
      </c>
      <c r="AD39" s="40"/>
      <c r="AF39" s="39"/>
      <c r="AG39" t="s">
        <v>313</v>
      </c>
      <c r="AH39" s="12" t="s">
        <v>314</v>
      </c>
      <c r="AI39" s="40"/>
    </row>
    <row r="40" spans="2:35" x14ac:dyDescent="0.2">
      <c r="B40" s="43"/>
      <c r="C40" s="44"/>
      <c r="D40" s="45"/>
      <c r="E40" s="46"/>
      <c r="G40" s="43"/>
      <c r="H40" s="44"/>
      <c r="I40" s="45"/>
      <c r="J40" s="46"/>
      <c r="L40" s="43"/>
      <c r="M40" s="44"/>
      <c r="N40" s="45"/>
      <c r="O40" s="46"/>
      <c r="Q40" s="43"/>
      <c r="R40" s="44"/>
      <c r="S40" s="45"/>
      <c r="T40" s="46"/>
      <c r="V40" s="43"/>
      <c r="W40" s="44"/>
      <c r="X40" s="45"/>
      <c r="Y40" s="46"/>
      <c r="AA40" s="43"/>
      <c r="AB40" s="44"/>
      <c r="AC40" s="45"/>
      <c r="AD40" s="46"/>
      <c r="AF40" s="43"/>
      <c r="AG40" s="44"/>
      <c r="AH40" s="45"/>
      <c r="AI40" s="46"/>
    </row>
  </sheetData>
  <mergeCells count="15">
    <mergeCell ref="B9:Y10"/>
    <mergeCell ref="AF27:AI27"/>
    <mergeCell ref="AA27:AD27"/>
    <mergeCell ref="V27:Y27"/>
    <mergeCell ref="Q12:T12"/>
    <mergeCell ref="B12:E12"/>
    <mergeCell ref="G12:J12"/>
    <mergeCell ref="L12:O12"/>
    <mergeCell ref="B27:E27"/>
    <mergeCell ref="V12:Y12"/>
    <mergeCell ref="AA12:AD12"/>
    <mergeCell ref="AF12:AI12"/>
    <mergeCell ref="L27:O27"/>
    <mergeCell ref="Q27:T27"/>
    <mergeCell ref="G27:J27"/>
  </mergeCells>
  <hyperlinks>
    <hyperlink ref="B5" location="'📌 Start'!A1" display="⮜ Start" xr:uid="{D3804E43-0536-479B-AE50-8996FEF562DD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80FE-A54F-4E4A-8F61-D9FAB636DFBC}">
  <sheetPr>
    <tabColor theme="1"/>
  </sheetPr>
  <dimension ref="B2:X29"/>
  <sheetViews>
    <sheetView showGridLines="0" zoomScale="85" zoomScaleNormal="85" workbookViewId="0"/>
  </sheetViews>
  <sheetFormatPr baseColWidth="10" defaultColWidth="8.83203125" defaultRowHeight="15" x14ac:dyDescent="0.2"/>
  <cols>
    <col min="1" max="1" width="3.1640625" customWidth="1"/>
    <col min="2" max="3" width="9.83203125" customWidth="1"/>
    <col min="4" max="4" width="3.33203125" customWidth="1"/>
    <col min="5" max="5" width="8.6640625" customWidth="1"/>
    <col min="6" max="7" width="9.83203125" customWidth="1"/>
    <col min="8" max="8" width="3.33203125" customWidth="1"/>
    <col min="9" max="9" width="8.6640625" customWidth="1"/>
    <col min="10" max="11" width="9.83203125" customWidth="1"/>
    <col min="12" max="12" width="3.33203125" customWidth="1"/>
    <col min="13" max="13" width="8.6640625" customWidth="1"/>
    <col min="14" max="15" width="9.83203125" customWidth="1"/>
    <col min="16" max="16" width="3.33203125" customWidth="1"/>
    <col min="18" max="19" width="9.83203125" customWidth="1"/>
    <col min="20" max="20" width="3.33203125" customWidth="1"/>
    <col min="22" max="23" width="9.83203125" customWidth="1"/>
    <col min="24" max="24" width="3.33203125" customWidth="1"/>
  </cols>
  <sheetData>
    <row r="2" spans="2:24" ht="26" x14ac:dyDescent="0.3">
      <c r="B2" s="1" t="s">
        <v>35</v>
      </c>
      <c r="C2" s="1"/>
      <c r="F2" s="1"/>
      <c r="G2" s="1"/>
      <c r="J2" s="1"/>
      <c r="K2" s="1"/>
      <c r="N2" s="1"/>
      <c r="O2" s="1"/>
      <c r="R2" s="1"/>
      <c r="S2" s="1"/>
    </row>
    <row r="3" spans="2:24" x14ac:dyDescent="0.2">
      <c r="B3" s="2" t="s">
        <v>36</v>
      </c>
      <c r="C3" s="2"/>
      <c r="F3" s="2"/>
      <c r="G3" s="2"/>
      <c r="J3" s="2"/>
      <c r="K3" s="2"/>
      <c r="N3" s="2"/>
      <c r="O3" s="2"/>
      <c r="R3" s="2"/>
      <c r="S3" s="2"/>
    </row>
    <row r="5" spans="2:24" x14ac:dyDescent="0.2">
      <c r="B5" s="47" t="s">
        <v>285</v>
      </c>
    </row>
    <row r="6" spans="2:24" x14ac:dyDescent="0.2">
      <c r="B6" s="47"/>
    </row>
    <row r="7" spans="2:24" x14ac:dyDescent="0.2">
      <c r="B7" s="249"/>
      <c r="C7" s="250"/>
      <c r="D7" s="250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2"/>
    </row>
    <row r="8" spans="2:24" x14ac:dyDescent="0.2">
      <c r="B8" s="253" t="s">
        <v>688</v>
      </c>
      <c r="C8" s="254"/>
      <c r="D8" s="254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6"/>
    </row>
    <row r="9" spans="2:24" ht="14.5" customHeight="1" x14ac:dyDescent="0.2">
      <c r="B9" s="264" t="s">
        <v>689</v>
      </c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6"/>
    </row>
    <row r="10" spans="2:24" x14ac:dyDescent="0.2">
      <c r="B10" s="264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6"/>
    </row>
    <row r="11" spans="2:24" x14ac:dyDescent="0.2">
      <c r="B11" s="267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9"/>
    </row>
    <row r="12" spans="2:24" x14ac:dyDescent="0.2">
      <c r="B12" s="47"/>
    </row>
    <row r="13" spans="2:24" ht="17" thickBot="1" x14ac:dyDescent="0.25">
      <c r="B13" s="55" t="s">
        <v>60</v>
      </c>
      <c r="C13" s="55"/>
      <c r="D13" s="77"/>
      <c r="F13" s="55" t="s">
        <v>61</v>
      </c>
      <c r="G13" s="55"/>
      <c r="H13" s="77"/>
      <c r="J13" s="55" t="s">
        <v>62</v>
      </c>
      <c r="K13" s="55"/>
      <c r="L13" s="77"/>
      <c r="N13" s="55" t="s">
        <v>63</v>
      </c>
      <c r="O13" s="55"/>
      <c r="P13" s="77"/>
      <c r="R13" s="55" t="s">
        <v>64</v>
      </c>
      <c r="S13" s="55"/>
      <c r="T13" s="77"/>
      <c r="V13" s="55" t="s">
        <v>65</v>
      </c>
      <c r="W13" s="55"/>
      <c r="X13" s="77"/>
    </row>
    <row r="14" spans="2:24" s="25" customFormat="1" x14ac:dyDescent="0.2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R14"/>
      <c r="S14"/>
      <c r="T14"/>
      <c r="V14"/>
      <c r="W14"/>
      <c r="X14"/>
    </row>
    <row r="15" spans="2:24" s="25" customFormat="1" x14ac:dyDescent="0.2">
      <c r="B15" s="27" t="s">
        <v>37</v>
      </c>
      <c r="C15" s="27"/>
      <c r="D15"/>
      <c r="E15"/>
      <c r="F15" s="27" t="s">
        <v>37</v>
      </c>
      <c r="G15" s="27"/>
      <c r="H15"/>
      <c r="I15"/>
      <c r="J15" s="27" t="s">
        <v>37</v>
      </c>
      <c r="K15" s="27"/>
      <c r="L15"/>
      <c r="M15"/>
      <c r="N15" s="27" t="s">
        <v>37</v>
      </c>
      <c r="O15" s="27"/>
      <c r="P15"/>
      <c r="R15" s="27" t="s">
        <v>37</v>
      </c>
      <c r="S15" s="27"/>
      <c r="T15"/>
      <c r="V15" s="27" t="s">
        <v>37</v>
      </c>
      <c r="W15" s="27"/>
      <c r="X15"/>
    </row>
    <row r="16" spans="2:24" s="25" customFormat="1" x14ac:dyDescent="0.2">
      <c r="B16" s="274" t="s">
        <v>538</v>
      </c>
      <c r="C16" s="275"/>
      <c r="D16" s="276"/>
      <c r="E16"/>
      <c r="F16" s="274" t="s">
        <v>537</v>
      </c>
      <c r="G16" s="275"/>
      <c r="H16" s="276"/>
      <c r="I16"/>
      <c r="J16" s="274" t="s">
        <v>548</v>
      </c>
      <c r="K16" s="275"/>
      <c r="L16" s="276"/>
      <c r="M16"/>
      <c r="N16" s="274" t="s">
        <v>557</v>
      </c>
      <c r="O16" s="275"/>
      <c r="P16" s="276"/>
      <c r="R16" s="274" t="s">
        <v>558</v>
      </c>
      <c r="S16" s="275"/>
      <c r="T16" s="276"/>
      <c r="V16" s="274" t="s">
        <v>559</v>
      </c>
      <c r="W16" s="275"/>
      <c r="X16" s="276"/>
    </row>
    <row r="17" spans="2:24" s="25" customFormat="1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R17"/>
      <c r="S17"/>
      <c r="T17"/>
      <c r="V17"/>
      <c r="W17"/>
      <c r="X17"/>
    </row>
    <row r="18" spans="2:24" x14ac:dyDescent="0.2">
      <c r="B18" s="28" t="s">
        <v>49</v>
      </c>
      <c r="C18" s="120" t="s">
        <v>39</v>
      </c>
      <c r="D18" s="168"/>
      <c r="F18" s="28" t="s">
        <v>49</v>
      </c>
      <c r="G18" s="120" t="s">
        <v>526</v>
      </c>
      <c r="H18" s="158"/>
      <c r="J18" s="28" t="s">
        <v>49</v>
      </c>
      <c r="K18" s="120" t="s">
        <v>539</v>
      </c>
      <c r="L18" s="149"/>
      <c r="N18" s="28" t="s">
        <v>49</v>
      </c>
      <c r="O18" s="120" t="s">
        <v>549</v>
      </c>
      <c r="P18" s="141"/>
      <c r="R18" s="28" t="s">
        <v>49</v>
      </c>
      <c r="S18" s="120" t="s">
        <v>560</v>
      </c>
      <c r="T18" s="133"/>
      <c r="V18" s="28" t="s">
        <v>49</v>
      </c>
      <c r="W18" s="120" t="s">
        <v>561</v>
      </c>
      <c r="X18" s="122"/>
    </row>
    <row r="19" spans="2:24" x14ac:dyDescent="0.2">
      <c r="B19" s="24" t="s">
        <v>50</v>
      </c>
      <c r="C19" s="121" t="s">
        <v>38</v>
      </c>
      <c r="D19" s="123"/>
      <c r="F19" s="24" t="s">
        <v>50</v>
      </c>
      <c r="G19" s="121" t="s">
        <v>38</v>
      </c>
      <c r="H19" s="123"/>
      <c r="J19" s="24" t="s">
        <v>50</v>
      </c>
      <c r="K19" s="121" t="s">
        <v>38</v>
      </c>
      <c r="L19" s="123"/>
      <c r="N19" s="24" t="s">
        <v>50</v>
      </c>
      <c r="O19" s="121" t="s">
        <v>38</v>
      </c>
      <c r="P19" s="123"/>
      <c r="R19" s="24" t="s">
        <v>50</v>
      </c>
      <c r="S19" s="121" t="s">
        <v>38</v>
      </c>
      <c r="T19" s="123"/>
      <c r="V19" s="24" t="s">
        <v>50</v>
      </c>
      <c r="W19" s="121" t="s">
        <v>38</v>
      </c>
      <c r="X19" s="123"/>
    </row>
    <row r="20" spans="2:24" x14ac:dyDescent="0.2">
      <c r="B20" s="24" t="s">
        <v>51</v>
      </c>
      <c r="C20" s="121" t="s">
        <v>41</v>
      </c>
      <c r="D20" s="169"/>
      <c r="F20" s="24" t="s">
        <v>51</v>
      </c>
      <c r="G20" s="121" t="s">
        <v>527</v>
      </c>
      <c r="H20" s="159"/>
      <c r="J20" s="24" t="s">
        <v>51</v>
      </c>
      <c r="K20" s="121" t="s">
        <v>540</v>
      </c>
      <c r="L20" s="150"/>
      <c r="N20" s="24" t="s">
        <v>51</v>
      </c>
      <c r="O20" s="121" t="s">
        <v>550</v>
      </c>
      <c r="P20" s="142"/>
      <c r="R20" s="24" t="s">
        <v>51</v>
      </c>
      <c r="S20" s="121" t="s">
        <v>562</v>
      </c>
      <c r="T20" s="134"/>
      <c r="V20" s="24" t="s">
        <v>51</v>
      </c>
      <c r="W20" s="121" t="s">
        <v>563</v>
      </c>
      <c r="X20" s="124"/>
    </row>
    <row r="21" spans="2:24" x14ac:dyDescent="0.2">
      <c r="B21" s="24" t="s">
        <v>52</v>
      </c>
      <c r="C21" s="121" t="s">
        <v>40</v>
      </c>
      <c r="D21" s="170"/>
      <c r="F21" s="24" t="s">
        <v>52</v>
      </c>
      <c r="G21" s="121" t="s">
        <v>528</v>
      </c>
      <c r="H21" s="160"/>
      <c r="J21" s="24" t="s">
        <v>52</v>
      </c>
      <c r="K21" s="121" t="s">
        <v>541</v>
      </c>
      <c r="L21" s="151"/>
      <c r="N21" s="24" t="s">
        <v>52</v>
      </c>
      <c r="O21" s="121" t="s">
        <v>551</v>
      </c>
      <c r="P21" s="143"/>
      <c r="R21" s="24" t="s">
        <v>52</v>
      </c>
      <c r="S21" s="121" t="s">
        <v>564</v>
      </c>
      <c r="T21" s="135"/>
      <c r="V21" s="24" t="s">
        <v>52</v>
      </c>
      <c r="W21" s="121" t="s">
        <v>565</v>
      </c>
      <c r="X21" s="125"/>
    </row>
    <row r="22" spans="2:24" x14ac:dyDescent="0.2">
      <c r="B22" s="24" t="s">
        <v>53</v>
      </c>
      <c r="C22" s="121" t="s">
        <v>42</v>
      </c>
      <c r="D22" s="171"/>
      <c r="F22" s="24" t="s">
        <v>53</v>
      </c>
      <c r="G22" s="121" t="s">
        <v>529</v>
      </c>
      <c r="H22" s="161"/>
      <c r="J22" s="24" t="s">
        <v>53</v>
      </c>
      <c r="K22" s="121" t="s">
        <v>542</v>
      </c>
      <c r="L22" s="152"/>
      <c r="N22" s="24" t="s">
        <v>53</v>
      </c>
      <c r="O22" s="121" t="s">
        <v>550</v>
      </c>
      <c r="P22" s="142"/>
      <c r="R22" s="24" t="s">
        <v>53</v>
      </c>
      <c r="S22" s="121" t="s">
        <v>562</v>
      </c>
      <c r="T22" s="134"/>
      <c r="V22" s="24" t="s">
        <v>53</v>
      </c>
      <c r="W22" s="121" t="s">
        <v>563</v>
      </c>
      <c r="X22" s="124"/>
    </row>
    <row r="23" spans="2:24" x14ac:dyDescent="0.2">
      <c r="B23" s="24" t="s">
        <v>54</v>
      </c>
      <c r="C23" s="121" t="s">
        <v>43</v>
      </c>
      <c r="D23" s="172"/>
      <c r="F23" s="24" t="s">
        <v>54</v>
      </c>
      <c r="G23" s="121" t="s">
        <v>530</v>
      </c>
      <c r="H23" s="161"/>
      <c r="J23" s="24" t="s">
        <v>54</v>
      </c>
      <c r="K23" s="121" t="s">
        <v>543</v>
      </c>
      <c r="L23" s="153"/>
      <c r="N23" s="24" t="s">
        <v>54</v>
      </c>
      <c r="O23" s="121" t="s">
        <v>552</v>
      </c>
      <c r="P23" s="144"/>
      <c r="R23" s="24" t="s">
        <v>54</v>
      </c>
      <c r="S23" s="121" t="s">
        <v>566</v>
      </c>
      <c r="T23" s="136"/>
      <c r="V23" s="24" t="s">
        <v>54</v>
      </c>
      <c r="W23" s="121" t="s">
        <v>567</v>
      </c>
      <c r="X23" s="126"/>
    </row>
    <row r="24" spans="2:24" x14ac:dyDescent="0.2">
      <c r="B24" s="24" t="s">
        <v>55</v>
      </c>
      <c r="C24" s="121" t="s">
        <v>44</v>
      </c>
      <c r="D24" s="173"/>
      <c r="F24" s="24" t="s">
        <v>55</v>
      </c>
      <c r="G24" s="121" t="s">
        <v>531</v>
      </c>
      <c r="H24" s="162"/>
      <c r="J24" s="24" t="s">
        <v>55</v>
      </c>
      <c r="K24" s="121" t="s">
        <v>544</v>
      </c>
      <c r="L24" s="154"/>
      <c r="N24" s="24" t="s">
        <v>55</v>
      </c>
      <c r="O24" s="121" t="s">
        <v>553</v>
      </c>
      <c r="P24" s="145"/>
      <c r="R24" s="24" t="s">
        <v>55</v>
      </c>
      <c r="S24" s="121" t="s">
        <v>568</v>
      </c>
      <c r="T24" s="137"/>
      <c r="V24" s="24" t="s">
        <v>55</v>
      </c>
      <c r="W24" s="121" t="s">
        <v>569</v>
      </c>
      <c r="X24" s="127"/>
    </row>
    <row r="25" spans="2:24" x14ac:dyDescent="0.2">
      <c r="B25" s="24" t="s">
        <v>56</v>
      </c>
      <c r="C25" s="121" t="s">
        <v>45</v>
      </c>
      <c r="D25" s="174"/>
      <c r="F25" s="24" t="s">
        <v>56</v>
      </c>
      <c r="G25" s="121" t="s">
        <v>532</v>
      </c>
      <c r="H25" s="163"/>
      <c r="J25" s="24" t="s">
        <v>56</v>
      </c>
      <c r="K25" s="121" t="s">
        <v>545</v>
      </c>
      <c r="L25" s="155"/>
      <c r="N25" s="24" t="s">
        <v>56</v>
      </c>
      <c r="O25" s="121" t="s">
        <v>554</v>
      </c>
      <c r="P25" s="146"/>
      <c r="R25" s="24" t="s">
        <v>56</v>
      </c>
      <c r="S25" s="121" t="s">
        <v>570</v>
      </c>
      <c r="T25" s="138"/>
      <c r="V25" s="24" t="s">
        <v>56</v>
      </c>
      <c r="W25" s="121" t="s">
        <v>571</v>
      </c>
      <c r="X25" s="128"/>
    </row>
    <row r="26" spans="2:24" x14ac:dyDescent="0.2">
      <c r="B26" s="24" t="s">
        <v>57</v>
      </c>
      <c r="C26" s="121" t="s">
        <v>46</v>
      </c>
      <c r="D26" s="175"/>
      <c r="F26" s="24" t="s">
        <v>57</v>
      </c>
      <c r="G26" s="121" t="s">
        <v>533</v>
      </c>
      <c r="H26" s="164"/>
      <c r="J26" s="24" t="s">
        <v>57</v>
      </c>
      <c r="K26" s="121" t="s">
        <v>546</v>
      </c>
      <c r="L26" s="156"/>
      <c r="N26" s="24" t="s">
        <v>57</v>
      </c>
      <c r="O26" s="121" t="s">
        <v>555</v>
      </c>
      <c r="P26" s="147"/>
      <c r="R26" s="24" t="s">
        <v>57</v>
      </c>
      <c r="S26" s="121" t="s">
        <v>572</v>
      </c>
      <c r="T26" s="139"/>
      <c r="V26" s="24" t="s">
        <v>57</v>
      </c>
      <c r="W26" s="121" t="s">
        <v>573</v>
      </c>
      <c r="X26" s="129"/>
    </row>
    <row r="27" spans="2:24" x14ac:dyDescent="0.2">
      <c r="B27" s="24" t="s">
        <v>523</v>
      </c>
      <c r="C27" s="121" t="s">
        <v>47</v>
      </c>
      <c r="D27" s="176"/>
      <c r="F27" s="24" t="s">
        <v>523</v>
      </c>
      <c r="G27" s="121" t="s">
        <v>534</v>
      </c>
      <c r="H27" s="165"/>
      <c r="J27" s="24" t="s">
        <v>523</v>
      </c>
      <c r="K27" s="121" t="s">
        <v>547</v>
      </c>
      <c r="L27" s="157"/>
      <c r="N27" s="24" t="s">
        <v>523</v>
      </c>
      <c r="O27" s="121" t="s">
        <v>556</v>
      </c>
      <c r="P27" s="148"/>
      <c r="R27" s="24" t="s">
        <v>523</v>
      </c>
      <c r="S27" s="121" t="s">
        <v>574</v>
      </c>
      <c r="T27" s="140"/>
      <c r="V27" s="24" t="s">
        <v>523</v>
      </c>
      <c r="W27" s="121" t="s">
        <v>575</v>
      </c>
      <c r="X27" s="130"/>
    </row>
    <row r="28" spans="2:24" x14ac:dyDescent="0.2">
      <c r="B28" s="24" t="s">
        <v>58</v>
      </c>
      <c r="C28" s="121" t="s">
        <v>524</v>
      </c>
      <c r="D28" s="177"/>
      <c r="F28" s="24" t="s">
        <v>58</v>
      </c>
      <c r="G28" s="121" t="s">
        <v>535</v>
      </c>
      <c r="H28" s="166"/>
      <c r="J28" s="24" t="s">
        <v>58</v>
      </c>
      <c r="K28" s="121" t="s">
        <v>522</v>
      </c>
      <c r="L28" s="131"/>
      <c r="N28" s="24" t="s">
        <v>58</v>
      </c>
      <c r="O28" s="121" t="s">
        <v>522</v>
      </c>
      <c r="P28" s="131"/>
      <c r="R28" s="24" t="s">
        <v>58</v>
      </c>
      <c r="S28" s="121" t="s">
        <v>522</v>
      </c>
      <c r="T28" s="131"/>
      <c r="V28" s="24" t="s">
        <v>58</v>
      </c>
      <c r="W28" s="121" t="s">
        <v>522</v>
      </c>
      <c r="X28" s="131"/>
    </row>
    <row r="29" spans="2:24" x14ac:dyDescent="0.2">
      <c r="B29" s="24" t="s">
        <v>59</v>
      </c>
      <c r="C29" s="121" t="s">
        <v>525</v>
      </c>
      <c r="D29" s="178"/>
      <c r="F29" s="24" t="s">
        <v>59</v>
      </c>
      <c r="G29" s="121" t="s">
        <v>536</v>
      </c>
      <c r="H29" s="167"/>
      <c r="J29" s="24" t="s">
        <v>59</v>
      </c>
      <c r="K29" s="121" t="s">
        <v>576</v>
      </c>
      <c r="L29" s="132"/>
      <c r="N29" s="24" t="s">
        <v>59</v>
      </c>
      <c r="O29" s="121" t="s">
        <v>576</v>
      </c>
      <c r="P29" s="132"/>
      <c r="R29" s="24" t="s">
        <v>59</v>
      </c>
      <c r="S29" s="121" t="s">
        <v>576</v>
      </c>
      <c r="T29" s="132"/>
      <c r="V29" s="24" t="s">
        <v>59</v>
      </c>
      <c r="W29" s="121" t="s">
        <v>576</v>
      </c>
      <c r="X29" s="132"/>
    </row>
  </sheetData>
  <mergeCells count="7">
    <mergeCell ref="B9:X11"/>
    <mergeCell ref="V16:X16"/>
    <mergeCell ref="N16:P16"/>
    <mergeCell ref="R16:T16"/>
    <mergeCell ref="B16:D16"/>
    <mergeCell ref="F16:H16"/>
    <mergeCell ref="J16:L16"/>
  </mergeCells>
  <hyperlinks>
    <hyperlink ref="B5" location="'📌 Start'!A1" display="⮜ Start" xr:uid="{48159A1A-34BC-4218-8842-017B94B8914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📌 Start</vt:lpstr>
      <vt:lpstr>📄 Sheet Templates ➤</vt:lpstr>
      <vt:lpstr>Minimalistic Sheet</vt:lpstr>
      <vt:lpstr>Simple Colored Sheet</vt:lpstr>
      <vt:lpstr>Detailed Colored Sheet</vt:lpstr>
      <vt:lpstr>🔢 KPI Cards</vt:lpstr>
      <vt:lpstr>📈 Chart Designs ➤</vt:lpstr>
      <vt:lpstr>Benchmark</vt:lpstr>
      <vt:lpstr>Forecast</vt:lpstr>
      <vt:lpstr>Drivers</vt:lpstr>
      <vt:lpstr>Comparison</vt:lpstr>
      <vt:lpstr>Performance</vt:lpstr>
      <vt:lpstr>Composition</vt:lpstr>
      <vt:lpstr>Progress</vt:lpstr>
      <vt:lpstr>📋 Report Layouts ➤</vt:lpstr>
      <vt:lpstr>Simple Tile Layouts</vt:lpstr>
      <vt:lpstr>Detailed Tile Layouts</vt:lpstr>
      <vt:lpstr>🧮 Table Designs ➤</vt:lpstr>
      <vt:lpstr>Table Styles</vt:lpstr>
      <vt:lpstr>Tabular Designs</vt:lpstr>
      <vt:lpstr>📌 Unicode Icons</vt:lpstr>
      <vt:lpstr>🎨 Color Palettes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 Office Lab</cp:lastModifiedBy>
  <dcterms:modified xsi:type="dcterms:W3CDTF">2026-09-30T05:51:11Z</dcterms:modified>
</cp:coreProperties>
</file>